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310"/>
  </bookViews>
  <sheets>
    <sheet name="ROPS 4 Estimates" sheetId="1" r:id="rId1"/>
  </sheets>
  <definedNames>
    <definedName name="_xlnm.Print_Area" localSheetId="0">'ROPS 4 Estimates'!$A$1:$AD$218</definedName>
    <definedName name="_xlnm.Print_Titles" localSheetId="0">'ROPS 4 Estimates'!$C:$D</definedName>
  </definedNames>
  <calcPr calcId="145621"/>
</workbook>
</file>

<file path=xl/calcChain.xml><?xml version="1.0" encoding="utf-8"?>
<calcChain xmlns="http://schemas.openxmlformats.org/spreadsheetml/2006/main">
  <c r="AD217" i="1" l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D215" i="1"/>
  <c r="D214" i="1"/>
  <c r="D213" i="1"/>
  <c r="H212" i="1"/>
  <c r="H216" i="1" s="1"/>
  <c r="G212" i="1"/>
  <c r="G216" i="1" s="1"/>
  <c r="F212" i="1"/>
  <c r="F216" i="1" s="1"/>
  <c r="E212" i="1"/>
  <c r="E217" i="1" s="1"/>
  <c r="D211" i="1"/>
  <c r="D210" i="1"/>
  <c r="D209" i="1"/>
  <c r="D208" i="1"/>
  <c r="D207" i="1"/>
  <c r="D206" i="1"/>
  <c r="AD199" i="1"/>
  <c r="AC199" i="1"/>
  <c r="Z199" i="1"/>
  <c r="Y199" i="1"/>
  <c r="V199" i="1"/>
  <c r="U199" i="1"/>
  <c r="R199" i="1"/>
  <c r="Q199" i="1"/>
  <c r="N199" i="1"/>
  <c r="M199" i="1"/>
  <c r="J199" i="1"/>
  <c r="I199" i="1"/>
  <c r="F199" i="1"/>
  <c r="E199" i="1"/>
  <c r="D19" i="1"/>
  <c r="D18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X12" i="1"/>
  <c r="D11" i="1"/>
  <c r="D10" i="1"/>
  <c r="D9" i="1"/>
  <c r="AD12" i="1"/>
  <c r="AC12" i="1"/>
  <c r="AB12" i="1"/>
  <c r="AA12" i="1"/>
  <c r="Z12" i="1"/>
  <c r="Y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25" i="1" l="1"/>
  <c r="D44" i="1"/>
  <c r="D38" i="1"/>
  <c r="D33" i="1"/>
  <c r="D40" i="1"/>
  <c r="D39" i="1"/>
  <c r="D26" i="1"/>
  <c r="F45" i="1"/>
  <c r="V45" i="1"/>
  <c r="Q45" i="1"/>
  <c r="AB45" i="1"/>
  <c r="L45" i="1"/>
  <c r="O45" i="1"/>
  <c r="AA47" i="1"/>
  <c r="K47" i="1"/>
  <c r="V47" i="1"/>
  <c r="F47" i="1"/>
  <c r="Q47" i="1"/>
  <c r="X47" i="1"/>
  <c r="H47" i="1"/>
  <c r="D87" i="1"/>
  <c r="D103" i="1"/>
  <c r="D79" i="1"/>
  <c r="D63" i="1"/>
  <c r="D102" i="1"/>
  <c r="D86" i="1"/>
  <c r="D70" i="1"/>
  <c r="D54" i="1"/>
  <c r="D97" i="1"/>
  <c r="D81" i="1"/>
  <c r="D65" i="1"/>
  <c r="D49" i="1"/>
  <c r="D80" i="1"/>
  <c r="D64" i="1"/>
  <c r="E108" i="1"/>
  <c r="D48" i="1"/>
  <c r="F108" i="1"/>
  <c r="I108" i="1"/>
  <c r="G108" i="1"/>
  <c r="D32" i="1"/>
  <c r="D28" i="1"/>
  <c r="D43" i="1"/>
  <c r="E45" i="1"/>
  <c r="D24" i="1"/>
  <c r="D30" i="1"/>
  <c r="D29" i="1"/>
  <c r="D36" i="1"/>
  <c r="D35" i="1"/>
  <c r="D42" i="1"/>
  <c r="R45" i="1"/>
  <c r="AC45" i="1"/>
  <c r="M45" i="1"/>
  <c r="X45" i="1"/>
  <c r="H45" i="1"/>
  <c r="AA45" i="1"/>
  <c r="K45" i="1"/>
  <c r="W47" i="1"/>
  <c r="G47" i="1"/>
  <c r="R47" i="1"/>
  <c r="AC47" i="1"/>
  <c r="M47" i="1"/>
  <c r="T47" i="1"/>
  <c r="D92" i="1"/>
  <c r="D51" i="1"/>
  <c r="D95" i="1"/>
  <c r="D75" i="1"/>
  <c r="D59" i="1"/>
  <c r="D98" i="1"/>
  <c r="D82" i="1"/>
  <c r="D66" i="1"/>
  <c r="D50" i="1"/>
  <c r="D93" i="1"/>
  <c r="D77" i="1"/>
  <c r="D61" i="1"/>
  <c r="D104" i="1"/>
  <c r="D76" i="1"/>
  <c r="D60" i="1"/>
  <c r="L108" i="1"/>
  <c r="D34" i="1"/>
  <c r="AD45" i="1"/>
  <c r="N45" i="1"/>
  <c r="Y45" i="1"/>
  <c r="I45" i="1"/>
  <c r="T45" i="1"/>
  <c r="W45" i="1"/>
  <c r="G45" i="1"/>
  <c r="S47" i="1"/>
  <c r="AD47" i="1"/>
  <c r="N47" i="1"/>
  <c r="Y47" i="1"/>
  <c r="I47" i="1"/>
  <c r="P47" i="1"/>
  <c r="D107" i="1"/>
  <c r="D100" i="1"/>
  <c r="D91" i="1"/>
  <c r="D71" i="1"/>
  <c r="D55" i="1"/>
  <c r="D94" i="1"/>
  <c r="D78" i="1"/>
  <c r="D62" i="1"/>
  <c r="D105" i="1"/>
  <c r="D89" i="1"/>
  <c r="D73" i="1"/>
  <c r="D57" i="1"/>
  <c r="D96" i="1"/>
  <c r="D72" i="1"/>
  <c r="D56" i="1"/>
  <c r="D41" i="1"/>
  <c r="D31" i="1"/>
  <c r="D37" i="1"/>
  <c r="D27" i="1"/>
  <c r="Z45" i="1"/>
  <c r="J45" i="1"/>
  <c r="U45" i="1"/>
  <c r="P45" i="1"/>
  <c r="S45" i="1"/>
  <c r="E47" i="1"/>
  <c r="D46" i="1"/>
  <c r="D47" i="1" s="1"/>
  <c r="O47" i="1"/>
  <c r="Z47" i="1"/>
  <c r="J47" i="1"/>
  <c r="U47" i="1"/>
  <c r="AB47" i="1"/>
  <c r="L47" i="1"/>
  <c r="D99" i="1"/>
  <c r="D88" i="1"/>
  <c r="D83" i="1"/>
  <c r="D67" i="1"/>
  <c r="D106" i="1"/>
  <c r="D90" i="1"/>
  <c r="D74" i="1"/>
  <c r="D58" i="1"/>
  <c r="D101" i="1"/>
  <c r="D85" i="1"/>
  <c r="D69" i="1"/>
  <c r="D53" i="1"/>
  <c r="D84" i="1"/>
  <c r="D68" i="1"/>
  <c r="D52" i="1"/>
  <c r="H108" i="1"/>
  <c r="K108" i="1"/>
  <c r="J108" i="1"/>
  <c r="T108" i="1"/>
  <c r="R108" i="1"/>
  <c r="P108" i="1"/>
  <c r="AB108" i="1"/>
  <c r="AA108" i="1"/>
  <c r="X108" i="1"/>
  <c r="W108" i="1"/>
  <c r="S108" i="1"/>
  <c r="AD108" i="1"/>
  <c r="N108" i="1"/>
  <c r="Q108" i="1"/>
  <c r="D111" i="1"/>
  <c r="D112" i="1"/>
  <c r="D119" i="1"/>
  <c r="D124" i="1"/>
  <c r="D125" i="1"/>
  <c r="D128" i="1"/>
  <c r="G135" i="1"/>
  <c r="W135" i="1"/>
  <c r="Z135" i="1"/>
  <c r="O108" i="1"/>
  <c r="Z108" i="1"/>
  <c r="AC108" i="1"/>
  <c r="M108" i="1"/>
  <c r="D114" i="1"/>
  <c r="D115" i="1"/>
  <c r="D121" i="1"/>
  <c r="D127" i="1"/>
  <c r="D133" i="1"/>
  <c r="D131" i="1"/>
  <c r="S135" i="1"/>
  <c r="N135" i="1"/>
  <c r="V108" i="1"/>
  <c r="Y108" i="1"/>
  <c r="E135" i="1"/>
  <c r="D109" i="1"/>
  <c r="D113" i="1"/>
  <c r="D118" i="1"/>
  <c r="D120" i="1"/>
  <c r="D123" i="1"/>
  <c r="D129" i="1"/>
  <c r="D134" i="1"/>
  <c r="O135" i="1"/>
  <c r="J135" i="1"/>
  <c r="U108" i="1"/>
  <c r="D110" i="1"/>
  <c r="D116" i="1"/>
  <c r="D117" i="1"/>
  <c r="D122" i="1"/>
  <c r="D126" i="1"/>
  <c r="D132" i="1"/>
  <c r="D130" i="1"/>
  <c r="F135" i="1"/>
  <c r="AD135" i="1"/>
  <c r="AA135" i="1"/>
  <c r="K135" i="1"/>
  <c r="V135" i="1"/>
  <c r="U135" i="1"/>
  <c r="AB135" i="1"/>
  <c r="L135" i="1"/>
  <c r="D154" i="1"/>
  <c r="D157" i="1"/>
  <c r="D141" i="1"/>
  <c r="D152" i="1"/>
  <c r="D159" i="1"/>
  <c r="D143" i="1"/>
  <c r="U162" i="1"/>
  <c r="R135" i="1"/>
  <c r="Q135" i="1"/>
  <c r="X135" i="1"/>
  <c r="H135" i="1"/>
  <c r="D150" i="1"/>
  <c r="D153" i="1"/>
  <c r="D137" i="1"/>
  <c r="D148" i="1"/>
  <c r="D155" i="1"/>
  <c r="D139" i="1"/>
  <c r="Q162" i="1"/>
  <c r="AC135" i="1"/>
  <c r="M135" i="1"/>
  <c r="T135" i="1"/>
  <c r="E162" i="1"/>
  <c r="D136" i="1"/>
  <c r="D146" i="1"/>
  <c r="D149" i="1"/>
  <c r="D160" i="1"/>
  <c r="D144" i="1"/>
  <c r="D151" i="1"/>
  <c r="D138" i="1"/>
  <c r="Y135" i="1"/>
  <c r="I135" i="1"/>
  <c r="P135" i="1"/>
  <c r="D161" i="1"/>
  <c r="D142" i="1"/>
  <c r="D145" i="1"/>
  <c r="D156" i="1"/>
  <c r="D140" i="1"/>
  <c r="D147" i="1"/>
  <c r="D158" i="1"/>
  <c r="AC162" i="1"/>
  <c r="M162" i="1"/>
  <c r="X162" i="1"/>
  <c r="H162" i="1"/>
  <c r="S162" i="1"/>
  <c r="AD162" i="1"/>
  <c r="N162" i="1"/>
  <c r="D165" i="1"/>
  <c r="H168" i="1"/>
  <c r="L168" i="1"/>
  <c r="Y162" i="1"/>
  <c r="I162" i="1"/>
  <c r="T162" i="1"/>
  <c r="O162" i="1"/>
  <c r="Z162" i="1"/>
  <c r="J162" i="1"/>
  <c r="D164" i="1"/>
  <c r="I168" i="1"/>
  <c r="Q168" i="1"/>
  <c r="U168" i="1"/>
  <c r="P162" i="1"/>
  <c r="AA162" i="1"/>
  <c r="K162" i="1"/>
  <c r="V162" i="1"/>
  <c r="F162" i="1"/>
  <c r="D167" i="1"/>
  <c r="F168" i="1"/>
  <c r="J168" i="1"/>
  <c r="P168" i="1"/>
  <c r="AB162" i="1"/>
  <c r="L162" i="1"/>
  <c r="W162" i="1"/>
  <c r="G162" i="1"/>
  <c r="R162" i="1"/>
  <c r="E168" i="1"/>
  <c r="D163" i="1"/>
  <c r="D166" i="1"/>
  <c r="G168" i="1"/>
  <c r="K168" i="1"/>
  <c r="M168" i="1"/>
  <c r="N168" i="1"/>
  <c r="R168" i="1"/>
  <c r="V168" i="1"/>
  <c r="Z168" i="1"/>
  <c r="AA168" i="1"/>
  <c r="AC168" i="1"/>
  <c r="AD168" i="1"/>
  <c r="D173" i="1"/>
  <c r="H174" i="1"/>
  <c r="L174" i="1"/>
  <c r="P174" i="1"/>
  <c r="S174" i="1"/>
  <c r="W174" i="1"/>
  <c r="AA174" i="1"/>
  <c r="E180" i="1"/>
  <c r="D175" i="1"/>
  <c r="AC180" i="1"/>
  <c r="M180" i="1"/>
  <c r="X180" i="1"/>
  <c r="W180" i="1"/>
  <c r="V180" i="1"/>
  <c r="D182" i="1"/>
  <c r="H186" i="1"/>
  <c r="AD186" i="1"/>
  <c r="N186" i="1"/>
  <c r="U186" i="1"/>
  <c r="P186" i="1"/>
  <c r="W186" i="1"/>
  <c r="J186" i="1"/>
  <c r="L188" i="1"/>
  <c r="S188" i="1"/>
  <c r="AD188" i="1"/>
  <c r="N188" i="1"/>
  <c r="Y188" i="1"/>
  <c r="I188" i="1"/>
  <c r="O168" i="1"/>
  <c r="S168" i="1"/>
  <c r="W168" i="1"/>
  <c r="D169" i="1"/>
  <c r="E174" i="1"/>
  <c r="I174" i="1"/>
  <c r="M174" i="1"/>
  <c r="X174" i="1"/>
  <c r="AB174" i="1"/>
  <c r="D177" i="1"/>
  <c r="D178" i="1"/>
  <c r="F180" i="1"/>
  <c r="Y180" i="1"/>
  <c r="T180" i="1"/>
  <c r="S180" i="1"/>
  <c r="R180" i="1"/>
  <c r="D185" i="1"/>
  <c r="G186" i="1"/>
  <c r="Z186" i="1"/>
  <c r="Q186" i="1"/>
  <c r="AB186" i="1"/>
  <c r="L186" i="1"/>
  <c r="S186" i="1"/>
  <c r="E188" i="1"/>
  <c r="D187" i="1"/>
  <c r="D188" i="1" s="1"/>
  <c r="H188" i="1"/>
  <c r="O188" i="1"/>
  <c r="Z188" i="1"/>
  <c r="J188" i="1"/>
  <c r="U188" i="1"/>
  <c r="P188" i="1"/>
  <c r="T168" i="1"/>
  <c r="X168" i="1"/>
  <c r="AB168" i="1"/>
  <c r="D172" i="1"/>
  <c r="F174" i="1"/>
  <c r="J174" i="1"/>
  <c r="N174" i="1"/>
  <c r="Q174" i="1"/>
  <c r="T174" i="1"/>
  <c r="U174" i="1"/>
  <c r="Y174" i="1"/>
  <c r="AC174" i="1"/>
  <c r="D176" i="1"/>
  <c r="G180" i="1"/>
  <c r="U180" i="1"/>
  <c r="P180" i="1"/>
  <c r="O180" i="1"/>
  <c r="AD180" i="1"/>
  <c r="N180" i="1"/>
  <c r="I180" i="1"/>
  <c r="D181" i="1"/>
  <c r="E186" i="1"/>
  <c r="F186" i="1"/>
  <c r="V186" i="1"/>
  <c r="AC186" i="1"/>
  <c r="M186" i="1"/>
  <c r="X186" i="1"/>
  <c r="O186" i="1"/>
  <c r="AB188" i="1"/>
  <c r="AA188" i="1"/>
  <c r="K188" i="1"/>
  <c r="V188" i="1"/>
  <c r="F188" i="1"/>
  <c r="Q188" i="1"/>
  <c r="X188" i="1"/>
  <c r="Y168" i="1"/>
  <c r="D170" i="1"/>
  <c r="D171" i="1"/>
  <c r="G174" i="1"/>
  <c r="K174" i="1"/>
  <c r="O174" i="1"/>
  <c r="R174" i="1"/>
  <c r="V174" i="1"/>
  <c r="Z174" i="1"/>
  <c r="AD174" i="1"/>
  <c r="D179" i="1"/>
  <c r="H180" i="1"/>
  <c r="Q180" i="1"/>
  <c r="AB180" i="1"/>
  <c r="L180" i="1"/>
  <c r="AA180" i="1"/>
  <c r="K180" i="1"/>
  <c r="Z180" i="1"/>
  <c r="J180" i="1"/>
  <c r="D183" i="1"/>
  <c r="D184" i="1"/>
  <c r="I186" i="1"/>
  <c r="R186" i="1"/>
  <c r="Y186" i="1"/>
  <c r="T186" i="1"/>
  <c r="AA186" i="1"/>
  <c r="K186" i="1"/>
  <c r="T188" i="1"/>
  <c r="W188" i="1"/>
  <c r="G188" i="1"/>
  <c r="R188" i="1"/>
  <c r="AC188" i="1"/>
  <c r="M188" i="1"/>
  <c r="H199" i="1"/>
  <c r="J218" i="1"/>
  <c r="N218" i="1"/>
  <c r="R218" i="1"/>
  <c r="V218" i="1"/>
  <c r="S218" i="1"/>
  <c r="W218" i="1"/>
  <c r="I218" i="1"/>
  <c r="M218" i="1"/>
  <c r="Q218" i="1"/>
  <c r="U218" i="1"/>
  <c r="Y218" i="1"/>
  <c r="Z218" i="1"/>
  <c r="AC218" i="1"/>
  <c r="AD218" i="1"/>
  <c r="K218" i="1"/>
  <c r="O218" i="1"/>
  <c r="AA218" i="1"/>
  <c r="L199" i="1"/>
  <c r="P199" i="1"/>
  <c r="T199" i="1"/>
  <c r="X199" i="1"/>
  <c r="AB199" i="1"/>
  <c r="D196" i="1"/>
  <c r="D198" i="1"/>
  <c r="F217" i="1"/>
  <c r="L218" i="1"/>
  <c r="P218" i="1"/>
  <c r="T218" i="1"/>
  <c r="X218" i="1"/>
  <c r="AB218" i="1"/>
  <c r="K199" i="1"/>
  <c r="O199" i="1"/>
  <c r="S199" i="1"/>
  <c r="W199" i="1"/>
  <c r="AA199" i="1"/>
  <c r="D197" i="1"/>
  <c r="D195" i="1"/>
  <c r="D12" i="1"/>
  <c r="D8" i="1"/>
  <c r="D17" i="1"/>
  <c r="D20" i="1" s="1"/>
  <c r="F218" i="1"/>
  <c r="G199" i="1"/>
  <c r="E216" i="1"/>
  <c r="E218" i="1" s="1"/>
  <c r="G217" i="1"/>
  <c r="G218" i="1" s="1"/>
  <c r="H217" i="1"/>
  <c r="H218" i="1" s="1"/>
  <c r="D212" i="1"/>
  <c r="D217" i="1" s="1"/>
  <c r="D168" i="1" l="1"/>
  <c r="R189" i="1"/>
  <c r="R190" i="1" s="1"/>
  <c r="AA189" i="1"/>
  <c r="AA190" i="1" s="1"/>
  <c r="K189" i="1"/>
  <c r="K190" i="1" s="1"/>
  <c r="F189" i="1"/>
  <c r="F192" i="1" s="1"/>
  <c r="V189" i="1"/>
  <c r="V190" i="1" s="1"/>
  <c r="T189" i="1"/>
  <c r="T190" i="1" s="1"/>
  <c r="T200" i="1" s="1"/>
  <c r="T201" i="1" s="1"/>
  <c r="T203" i="1" s="1"/>
  <c r="M189" i="1"/>
  <c r="M192" i="1" s="1"/>
  <c r="AC189" i="1"/>
  <c r="AC190" i="1" s="1"/>
  <c r="R192" i="1"/>
  <c r="D162" i="1"/>
  <c r="D186" i="1"/>
  <c r="D174" i="1"/>
  <c r="S189" i="1"/>
  <c r="Z189" i="1"/>
  <c r="N189" i="1"/>
  <c r="Q189" i="1"/>
  <c r="P189" i="1"/>
  <c r="AD189" i="1"/>
  <c r="H189" i="1"/>
  <c r="O189" i="1"/>
  <c r="D135" i="1"/>
  <c r="U189" i="1"/>
  <c r="G189" i="1"/>
  <c r="I189" i="1"/>
  <c r="X189" i="1"/>
  <c r="D45" i="1"/>
  <c r="D108" i="1"/>
  <c r="L189" i="1"/>
  <c r="D180" i="1"/>
  <c r="J189" i="1"/>
  <c r="W189" i="1"/>
  <c r="Y189" i="1"/>
  <c r="E189" i="1"/>
  <c r="AB189" i="1"/>
  <c r="D199" i="1"/>
  <c r="D216" i="1"/>
  <c r="D218" i="1"/>
  <c r="R200" i="1" l="1"/>
  <c r="R201" i="1" s="1"/>
  <c r="R203" i="1" s="1"/>
  <c r="K192" i="1"/>
  <c r="AA192" i="1"/>
  <c r="AA200" i="1" s="1"/>
  <c r="AA201" i="1" s="1"/>
  <c r="AA203" i="1" s="1"/>
  <c r="V192" i="1"/>
  <c r="V200" i="1" s="1"/>
  <c r="V201" i="1" s="1"/>
  <c r="V203" i="1" s="1"/>
  <c r="M190" i="1"/>
  <c r="M200" i="1" s="1"/>
  <c r="M201" i="1" s="1"/>
  <c r="M203" i="1" s="1"/>
  <c r="F190" i="1"/>
  <c r="F200" i="1" s="1"/>
  <c r="F201" i="1" s="1"/>
  <c r="F203" i="1" s="1"/>
  <c r="D189" i="1"/>
  <c r="T192" i="1"/>
  <c r="AC192" i="1"/>
  <c r="AC200" i="1" s="1"/>
  <c r="AC201" i="1" s="1"/>
  <c r="AC203" i="1" s="1"/>
  <c r="Y190" i="1"/>
  <c r="Y192" i="1"/>
  <c r="L190" i="1"/>
  <c r="L192" i="1"/>
  <c r="X190" i="1"/>
  <c r="X192" i="1"/>
  <c r="P192" i="1"/>
  <c r="P190" i="1"/>
  <c r="S192" i="1"/>
  <c r="S190" i="1"/>
  <c r="S200" i="1" s="1"/>
  <c r="S201" i="1" s="1"/>
  <c r="S203" i="1" s="1"/>
  <c r="AB190" i="1"/>
  <c r="AB192" i="1"/>
  <c r="W192" i="1"/>
  <c r="W190" i="1"/>
  <c r="I192" i="1"/>
  <c r="I190" i="1"/>
  <c r="I200" i="1" s="1"/>
  <c r="I201" i="1" s="1"/>
  <c r="I203" i="1" s="1"/>
  <c r="O190" i="1"/>
  <c r="O192" i="1"/>
  <c r="Q192" i="1"/>
  <c r="Q190" i="1"/>
  <c r="Q200" i="1" s="1"/>
  <c r="Q201" i="1" s="1"/>
  <c r="Q203" i="1" s="1"/>
  <c r="J190" i="1"/>
  <c r="J192" i="1"/>
  <c r="G192" i="1"/>
  <c r="G190" i="1"/>
  <c r="H192" i="1"/>
  <c r="H190" i="1"/>
  <c r="H200" i="1" s="1"/>
  <c r="H201" i="1" s="1"/>
  <c r="H203" i="1" s="1"/>
  <c r="N192" i="1"/>
  <c r="N190" i="1"/>
  <c r="E190" i="1"/>
  <c r="E192" i="1"/>
  <c r="U192" i="1"/>
  <c r="U190" i="1"/>
  <c r="AD190" i="1"/>
  <c r="AD192" i="1"/>
  <c r="Z190" i="1"/>
  <c r="Z192" i="1"/>
  <c r="K200" i="1"/>
  <c r="K201" i="1" s="1"/>
  <c r="K203" i="1" s="1"/>
  <c r="G200" i="1" l="1"/>
  <c r="G201" i="1" s="1"/>
  <c r="G203" i="1" s="1"/>
  <c r="D192" i="1"/>
  <c r="W200" i="1"/>
  <c r="W201" i="1" s="1"/>
  <c r="W203" i="1" s="1"/>
  <c r="O200" i="1"/>
  <c r="O201" i="1" s="1"/>
  <c r="O203" i="1" s="1"/>
  <c r="U200" i="1"/>
  <c r="U201" i="1" s="1"/>
  <c r="U203" i="1" s="1"/>
  <c r="N200" i="1"/>
  <c r="N201" i="1" s="1"/>
  <c r="N203" i="1" s="1"/>
  <c r="P200" i="1"/>
  <c r="P201" i="1" s="1"/>
  <c r="P203" i="1" s="1"/>
  <c r="E200" i="1"/>
  <c r="E201" i="1" s="1"/>
  <c r="E203" i="1" s="1"/>
  <c r="X200" i="1"/>
  <c r="X201" i="1" s="1"/>
  <c r="X203" i="1" s="1"/>
  <c r="D190" i="1"/>
  <c r="AD200" i="1"/>
  <c r="AD201" i="1" s="1"/>
  <c r="AD203" i="1" s="1"/>
  <c r="J200" i="1"/>
  <c r="J201" i="1" s="1"/>
  <c r="J203" i="1" s="1"/>
  <c r="Y200" i="1"/>
  <c r="Y201" i="1" s="1"/>
  <c r="Y203" i="1" s="1"/>
  <c r="Z200" i="1"/>
  <c r="Z201" i="1" s="1"/>
  <c r="Z203" i="1" s="1"/>
  <c r="AB200" i="1"/>
  <c r="AB201" i="1" s="1"/>
  <c r="AB203" i="1" s="1"/>
  <c r="L200" i="1"/>
  <c r="L201" i="1" s="1"/>
  <c r="L203" i="1" s="1"/>
  <c r="D203" i="1" l="1"/>
  <c r="D200" i="1"/>
  <c r="D201" i="1"/>
</calcChain>
</file>

<file path=xl/sharedStrings.xml><?xml version="1.0" encoding="utf-8"?>
<sst xmlns="http://schemas.openxmlformats.org/spreadsheetml/2006/main" count="575" uniqueCount="354">
  <si>
    <r>
      <rPr>
        <b/>
        <sz val="14"/>
        <rFont val="Arial"/>
        <family val="2"/>
      </rPr>
      <t>Recognized Obligation Payment Schedule (ROPS)</t>
    </r>
    <r>
      <rPr>
        <sz val="10"/>
        <rFont val="Arial"/>
        <family val="2"/>
      </rPr>
      <t xml:space="preserve">
(Report all Values in Whole Dollars)</t>
    </r>
  </si>
  <si>
    <r>
      <t>Allocation Period:</t>
    </r>
    <r>
      <rPr>
        <sz val="11"/>
        <rFont val="Arial"/>
        <family val="2"/>
      </rPr>
      <t xml:space="preserve"> July 2013 - December 2013</t>
    </r>
  </si>
  <si>
    <r>
      <t>ROPS Redevelopment Property Tax Trust Fund (RPTTF) Allocation Cycle:</t>
    </r>
    <r>
      <rPr>
        <sz val="11"/>
        <rFont val="Arial"/>
        <family val="2"/>
      </rPr>
      <t xml:space="preserve"> 4</t>
    </r>
  </si>
  <si>
    <r>
      <t xml:space="preserve">County : </t>
    </r>
    <r>
      <rPr>
        <sz val="11"/>
        <rFont val="Arial"/>
        <family val="2"/>
      </rPr>
      <t>San Bernardino</t>
    </r>
  </si>
  <si>
    <t>RS01</t>
  </si>
  <si>
    <t>RS02</t>
  </si>
  <si>
    <t>RS03</t>
  </si>
  <si>
    <t>RS04</t>
  </si>
  <si>
    <t>RS05</t>
  </si>
  <si>
    <t>RS06</t>
  </si>
  <si>
    <t>RS07</t>
  </si>
  <si>
    <t>RS08</t>
  </si>
  <si>
    <t>RS09</t>
  </si>
  <si>
    <t>RS10</t>
  </si>
  <si>
    <t>RS11</t>
  </si>
  <si>
    <t>RS12</t>
  </si>
  <si>
    <t>RS13</t>
  </si>
  <si>
    <t>RS14</t>
  </si>
  <si>
    <t>RS15</t>
  </si>
  <si>
    <t>RS16</t>
  </si>
  <si>
    <t>RS17</t>
  </si>
  <si>
    <t>RS18</t>
  </si>
  <si>
    <t>RS19</t>
  </si>
  <si>
    <t>RS20</t>
  </si>
  <si>
    <t>RS21</t>
  </si>
  <si>
    <t>RS22</t>
  </si>
  <si>
    <t>RS23</t>
  </si>
  <si>
    <t>RS24</t>
  </si>
  <si>
    <t>RS25</t>
  </si>
  <si>
    <t>RS26</t>
  </si>
  <si>
    <t xml:space="preserve">Title of Former Redevelopment Agency (RDA): </t>
  </si>
  <si>
    <t>Countywide Totals</t>
  </si>
  <si>
    <t>Adelanto</t>
  </si>
  <si>
    <t>Apple Valley</t>
  </si>
  <si>
    <t>Barstow</t>
  </si>
  <si>
    <t>Big Bear Lake</t>
  </si>
  <si>
    <t>Chino</t>
  </si>
  <si>
    <t>Colton</t>
  </si>
  <si>
    <t>Fontana</t>
  </si>
  <si>
    <t>Grand Terrace</t>
  </si>
  <si>
    <t>Hesperia</t>
  </si>
  <si>
    <t>Highland</t>
  </si>
  <si>
    <t>Inland Valley Development Agency</t>
  </si>
  <si>
    <t>Loma Linda</t>
  </si>
  <si>
    <t>Montclair</t>
  </si>
  <si>
    <t>Needles</t>
  </si>
  <si>
    <t>Ontario</t>
  </si>
  <si>
    <t>Rancho Cucamonga</t>
  </si>
  <si>
    <t>Redlands</t>
  </si>
  <si>
    <t>Rialto</t>
  </si>
  <si>
    <t>City of San Bernardino</t>
  </si>
  <si>
    <t>County of San Bernardino</t>
  </si>
  <si>
    <t>Twentynine Palms</t>
  </si>
  <si>
    <t>Upland</t>
  </si>
  <si>
    <t>Victorville</t>
  </si>
  <si>
    <t>Victor Valley Econ. Dev. Agency</t>
  </si>
  <si>
    <t>Yucaipa</t>
  </si>
  <si>
    <t>Yucca Valley</t>
  </si>
  <si>
    <t>RPTTF Deposits (Note that entering the deposits by source is optional):</t>
  </si>
  <si>
    <t>Secured &amp; Unsecured Property Tax Increment (TI)</t>
  </si>
  <si>
    <t>Supplemental &amp; Unitary Property TI</t>
  </si>
  <si>
    <t>Interest Earnings/Other</t>
  </si>
  <si>
    <t>Penalty Assessments</t>
  </si>
  <si>
    <t>Total Deposits</t>
  </si>
  <si>
    <t>RPTTF Distributions (Include all payments made pursuant to Health and Safety Code (H&amp;S) Section 34183.  Note that the following distributions are not necessary listed in the priority order required by H&amp;S 34183):</t>
  </si>
  <si>
    <t>Administrative Distributions-</t>
  </si>
  <si>
    <t>Administrative Fees to County Auditor-Controller</t>
  </si>
  <si>
    <t>SB 2557 Administration Fees</t>
  </si>
  <si>
    <t>SCO Invoices for Audit and Oversight</t>
  </si>
  <si>
    <t>Total Administrative Distributions</t>
  </si>
  <si>
    <t>Passthrough Distributions-</t>
  </si>
  <si>
    <t>City Passthrough Payments</t>
  </si>
  <si>
    <t>County Passthrough Payments</t>
  </si>
  <si>
    <t>Special District Passthrough Payments</t>
  </si>
  <si>
    <t>K-12 School Passthrough Payments - Tax Portion</t>
  </si>
  <si>
    <t>K-12 School Passthrough Payments - Facilities Portion</t>
  </si>
  <si>
    <t>Community College Passthrough Payments - Tax Portion</t>
  </si>
  <si>
    <t>Community College Passthrough Payments - Facilities Portion</t>
  </si>
  <si>
    <t>County Office of Education - Tax Portion</t>
  </si>
  <si>
    <t>County Office of Education - Facilities Portion</t>
  </si>
  <si>
    <t>Education Revenue Augmentation Fund (ERAF)</t>
  </si>
  <si>
    <t>Total Passthrough Distributions</t>
  </si>
  <si>
    <t>Total Administrative and Passthrough Distributions</t>
  </si>
  <si>
    <t>Total RPTTF Balance Available to Fund Enforceable Obligations (EOs)</t>
  </si>
  <si>
    <t>EO Distributions (Includes approved EOs, Successor Agency's (SAs) administrative cost allowance (ACA), and prior period adjustments, and excludes the above passthrough and non-SA administrative distributions)-</t>
  </si>
  <si>
    <t xml:space="preserve">    Non-ACA ROPS RPTTF Funding Requested by SA</t>
  </si>
  <si>
    <t>ACA Funding Requested by SA</t>
  </si>
  <si>
    <t xml:space="preserve">Less Items Denied/Reclassified by Department of Finance </t>
  </si>
  <si>
    <t>Less Prior Period Adjustments Per H&amp;S Section 34186 (a)</t>
  </si>
  <si>
    <t>Total Distributions</t>
  </si>
  <si>
    <t>Residual Balance (Total Deposits - Total Distributions)</t>
  </si>
  <si>
    <t>Residual Distributions Pursuant to H&amp;S Section 34183(a)(4) (Figures should include the effect of "haircutting" pursuant to H&amp;S Section 34188):</t>
  </si>
  <si>
    <t>Cities</t>
  </si>
  <si>
    <t>Counties</t>
  </si>
  <si>
    <t>Special Districts</t>
  </si>
  <si>
    <t>K-12 Schools</t>
  </si>
  <si>
    <t xml:space="preserve">Community Colleges  </t>
  </si>
  <si>
    <t xml:space="preserve">County Office of Education  </t>
  </si>
  <si>
    <t>Total ERAF (Please break out the ERAF amounts into the following categories if this information is readily available):</t>
  </si>
  <si>
    <t>ERAF - K-12</t>
  </si>
  <si>
    <t>ERAF - Community Colleges</t>
  </si>
  <si>
    <t>ERAF - County Offices of Education</t>
  </si>
  <si>
    <t>Total Residual Distributions (Total Residual Distributions Must Equal the Total Residual Balance)</t>
  </si>
  <si>
    <t>Total Residual Distributions to K-14 Schools:</t>
  </si>
  <si>
    <t>Percentage of Residual Distributions to K-14 Schools</t>
  </si>
  <si>
    <t>CC02-GA01</t>
  </si>
  <si>
    <t>CC03-GA01</t>
  </si>
  <si>
    <t>CC04-GA01</t>
  </si>
  <si>
    <t>CC04-GA02</t>
  </si>
  <si>
    <t>CC06-GA01</t>
  </si>
  <si>
    <t>CC08-GA01</t>
  </si>
  <si>
    <t>CC10-GA01</t>
  </si>
  <si>
    <t>CC12-GA01</t>
  </si>
  <si>
    <t>CC14-GA01</t>
  </si>
  <si>
    <t>CC15-GA01</t>
  </si>
  <si>
    <t>CC16-GA01</t>
  </si>
  <si>
    <t>CC17-GA01</t>
  </si>
  <si>
    <t>CC18-GA01</t>
  </si>
  <si>
    <t>CC22-GA01</t>
  </si>
  <si>
    <t>CC24-GA01</t>
  </si>
  <si>
    <t>CC26-DA02</t>
  </si>
  <si>
    <t>CC26-GA01</t>
  </si>
  <si>
    <t>CC28-GA01</t>
  </si>
  <si>
    <t>CC30-GA01</t>
  </si>
  <si>
    <t>CC32-GA01</t>
  </si>
  <si>
    <t>CC34-GA01</t>
  </si>
  <si>
    <t>County</t>
  </si>
  <si>
    <t>AB01-GA01</t>
  </si>
  <si>
    <t>BF01-GA01</t>
  </si>
  <si>
    <t>BF02-GA01</t>
  </si>
  <si>
    <t>BF03-GA01</t>
  </si>
  <si>
    <t>BF04-GA01</t>
  </si>
  <si>
    <t>BF05-GA01</t>
  </si>
  <si>
    <t>BF06-GA01</t>
  </si>
  <si>
    <t>BF07-GA01</t>
  </si>
  <si>
    <t>BF08-GA01</t>
  </si>
  <si>
    <t>BL01-GA01</t>
  </si>
  <si>
    <t>CS06-GA01</t>
  </si>
  <si>
    <t>CS12-GA01</t>
  </si>
  <si>
    <t>CS17-GA01</t>
  </si>
  <si>
    <t>CS18-GA01</t>
  </si>
  <si>
    <t>CS24-GA01</t>
  </si>
  <si>
    <t>CS33-GA01</t>
  </si>
  <si>
    <t>CS33-GA02</t>
  </si>
  <si>
    <t>CS37-GI01</t>
  </si>
  <si>
    <t>UD25-GA01</t>
  </si>
  <si>
    <t>UD44-GA01</t>
  </si>
  <si>
    <t>UD50-GA01</t>
  </si>
  <si>
    <t>UD54-GA01</t>
  </si>
  <si>
    <t>UD98-GA01</t>
  </si>
  <si>
    <t>UF01-GA01</t>
  </si>
  <si>
    <t>UF01-GA02</t>
  </si>
  <si>
    <t>UF01-GA03</t>
  </si>
  <si>
    <t>UF01-GA04</t>
  </si>
  <si>
    <t>UF01-GA05</t>
  </si>
  <si>
    <t>UP07-GA01</t>
  </si>
  <si>
    <t>UP09-GA01</t>
  </si>
  <si>
    <t>VB01-GA01</t>
  </si>
  <si>
    <t>VB03-GA01</t>
  </si>
  <si>
    <t>VF02-GA01</t>
  </si>
  <si>
    <t>VP02-GA01</t>
  </si>
  <si>
    <t>WA01-GA01</t>
  </si>
  <si>
    <t>WC08-GI01</t>
  </si>
  <si>
    <t>WF01-GA01</t>
  </si>
  <si>
    <t>WF07-GA02</t>
  </si>
  <si>
    <t>WF07-GA03</t>
  </si>
  <si>
    <t>WH01-GA01</t>
  </si>
  <si>
    <t>WH02-GA01</t>
  </si>
  <si>
    <t>WH04-GA01</t>
  </si>
  <si>
    <t>WR01-GL01</t>
  </si>
  <si>
    <t>WR03-GL01</t>
  </si>
  <si>
    <t>WR04-GL01</t>
  </si>
  <si>
    <t>WT01-GL01</t>
  </si>
  <si>
    <t>WT09-GL01</t>
  </si>
  <si>
    <t>WU06-GA01</t>
  </si>
  <si>
    <t>WU08-GA01</t>
  </si>
  <si>
    <t>WU08-GA03</t>
  </si>
  <si>
    <t>WU08-GA05</t>
  </si>
  <si>
    <t>WU23-DA01</t>
  </si>
  <si>
    <t>WU23-GA01</t>
  </si>
  <si>
    <t>WW15-GA01</t>
  </si>
  <si>
    <t>WW21-GA01</t>
  </si>
  <si>
    <t>WW28-GA01</t>
  </si>
  <si>
    <t>WY10-DA01</t>
  </si>
  <si>
    <t>WY10-GA01</t>
  </si>
  <si>
    <t>WY19-DA01</t>
  </si>
  <si>
    <t>WY19-DA03</t>
  </si>
  <si>
    <t>WY20-GI01</t>
  </si>
  <si>
    <t>SE02-GA01</t>
  </si>
  <si>
    <t>SE04-GA01</t>
  </si>
  <si>
    <t>SE14-GA01</t>
  </si>
  <si>
    <t>SE22-GA01</t>
  </si>
  <si>
    <t>SE24-GA01</t>
  </si>
  <si>
    <t>SE40-GA01</t>
  </si>
  <si>
    <t>SE44-GA01</t>
  </si>
  <si>
    <t>SE46-GA01</t>
  </si>
  <si>
    <t>SE64-GA01</t>
  </si>
  <si>
    <t>SH16-GA01</t>
  </si>
  <si>
    <t>SH66-GA01</t>
  </si>
  <si>
    <t>SU06-GA01</t>
  </si>
  <si>
    <t>SU10-GA01</t>
  </si>
  <si>
    <t>SU12-GA01</t>
  </si>
  <si>
    <t>SU18-GA01</t>
  </si>
  <si>
    <t>SU20-GA01</t>
  </si>
  <si>
    <t>SU26-GA01</t>
  </si>
  <si>
    <t>SU32-GA01</t>
  </si>
  <si>
    <t>SU36-GA01</t>
  </si>
  <si>
    <t>SU48-GA01</t>
  </si>
  <si>
    <t>SU50-GA01</t>
  </si>
  <si>
    <t>SU52-GA01</t>
  </si>
  <si>
    <t>SU54-GA01</t>
  </si>
  <si>
    <t>SU58-GA01</t>
  </si>
  <si>
    <t>SU62-GA01</t>
  </si>
  <si>
    <t>SU68-GA01</t>
  </si>
  <si>
    <t>K-12 Tax</t>
  </si>
  <si>
    <t>K-12 Fac</t>
  </si>
  <si>
    <t>SC10-GA01</t>
  </si>
  <si>
    <t>SC16-GA01</t>
  </si>
  <si>
    <t>SC18-GA01</t>
  </si>
  <si>
    <t>SC54-GA01</t>
  </si>
  <si>
    <t>SC66-GA01</t>
  </si>
  <si>
    <t>Comm Coll Tax</t>
  </si>
  <si>
    <t>Comm Coll Fac</t>
  </si>
  <si>
    <t>BS01-GA01</t>
  </si>
  <si>
    <t>BS01-GA02</t>
  </si>
  <si>
    <t>BS01-GA03</t>
  </si>
  <si>
    <t>BS01-GA04</t>
  </si>
  <si>
    <t>BS01-GA05</t>
  </si>
  <si>
    <t>COE Tax</t>
  </si>
  <si>
    <t>COE Fac</t>
  </si>
  <si>
    <t>ERAF</t>
  </si>
  <si>
    <t>AB02-GA01</t>
  </si>
  <si>
    <t>ATE Type</t>
  </si>
  <si>
    <t>ATE Code</t>
  </si>
  <si>
    <t>ATE Name</t>
  </si>
  <si>
    <t>CITY OF ADELANTO</t>
  </si>
  <si>
    <t>TOWN OF APPLE VALLEY</t>
  </si>
  <si>
    <t>CITY OF BARSTOW</t>
  </si>
  <si>
    <t>CITY OF BARSTOW PARK &amp; REC DIST</t>
  </si>
  <si>
    <t>CITY OF BIG BEAR LAKE</t>
  </si>
  <si>
    <t>CITY OF CHINO</t>
  </si>
  <si>
    <t>CITY OF COLTON</t>
  </si>
  <si>
    <t>CITY OF FONTANA</t>
  </si>
  <si>
    <t>CITY OF GRAND TERRACE</t>
  </si>
  <si>
    <t>CITY OF HIGHLAND</t>
  </si>
  <si>
    <t>CITY OF LOMA LINDA</t>
  </si>
  <si>
    <t>CITY OF HESPERIA</t>
  </si>
  <si>
    <t>CITY OF MONTCLAIR</t>
  </si>
  <si>
    <t>CITY OF ONTARIO</t>
  </si>
  <si>
    <t>CITY OF RANCHO CUCAMONGA</t>
  </si>
  <si>
    <t>CITY OF REDLANDS</t>
  </si>
  <si>
    <t>CITY OF RIALTO</t>
  </si>
  <si>
    <t>CITY OF SAN BERNARDINO</t>
  </si>
  <si>
    <t>CITY OF UPLAND</t>
  </si>
  <si>
    <t>CITY OF VICTORVILLE</t>
  </si>
  <si>
    <t>FONTANA FIRE PROTECTION DISTRICT</t>
  </si>
  <si>
    <t>SAN BDNO CNTY FIRE PROTECT DISTRICT - VALLEY SERVICE AREA</t>
  </si>
  <si>
    <t>CITY OF REDLANDS - MEASURE O BONDS</t>
  </si>
  <si>
    <t>SAN BDNO CNTY FIRE PROTECT DISTRICT - MOUNTAIN SERVICE AREA</t>
  </si>
  <si>
    <t>SAN BDNO CNTY FIRE PROTECT DISTRICT - NORTH DESERT SERVICE AREA</t>
  </si>
  <si>
    <t>SAN BDNO CNTY FIRE PROTECT DISTRICT - SOUTH DESERT SERVICE AREA</t>
  </si>
  <si>
    <t>SAN BDNO CNTY FIRE PROTECT DISTRICT - ADMIN</t>
  </si>
  <si>
    <t>COUNTY GENERAL FUND</t>
  </si>
  <si>
    <t>FLOOD ZONE 1</t>
  </si>
  <si>
    <t>FLOOD ZONE 2</t>
  </si>
  <si>
    <t>FLOOD ZONE 3</t>
  </si>
  <si>
    <t>FLOOD ZONE 4</t>
  </si>
  <si>
    <t>FLOOD ZONE 5</t>
  </si>
  <si>
    <t>FLOOD ZONE 6</t>
  </si>
  <si>
    <t>FLOOD ZONE 1 &amp; 2 ADMIN</t>
  </si>
  <si>
    <t>FLOOD ZONE 3-6 ADMIN</t>
  </si>
  <si>
    <t>COUNTY FREE LIBRARY</t>
  </si>
  <si>
    <t>BIG BEAR LAKE FIRE DISTRICT</t>
  </si>
  <si>
    <t>HESPERIA FIRE PROT DISTRICT</t>
  </si>
  <si>
    <t>HESPERIA WATER DISTRICT</t>
  </si>
  <si>
    <t>RANCHO CUCAMONGA FIRE DISTRICT</t>
  </si>
  <si>
    <t>VICTORVILLE WATER DISTRICT</t>
  </si>
  <si>
    <t>VICTORVILLE LIGHTING DIST</t>
  </si>
  <si>
    <t>CSA 40 ELEPHANT MOUNTAIN</t>
  </si>
  <si>
    <t>CSA 60 VICTORVILLE</t>
  </si>
  <si>
    <t>CSA 70 COUNTY WIDE</t>
  </si>
  <si>
    <t>CSA 70 ZONE D-1 LAKE ARROWHEAD</t>
  </si>
  <si>
    <t>CSA SL-1 STREET LIGHTING</t>
  </si>
  <si>
    <t>BIG BEAR VLY PARK &amp; REC. DIST.</t>
  </si>
  <si>
    <t>BLOOMINGTON PARK &amp; REC. DIST.</t>
  </si>
  <si>
    <t>BARSTOW CEMETERY DIST.</t>
  </si>
  <si>
    <t>TWENTYNINE PALMS CEMETERY DIST</t>
  </si>
  <si>
    <t>BARSTOW FIRE</t>
  </si>
  <si>
    <t>HESPERIA PARK DISTRICT</t>
  </si>
  <si>
    <t>BIG BEAR AIRPORT DIST.</t>
  </si>
  <si>
    <t>LAKE ARROWHEAD CSD</t>
  </si>
  <si>
    <t>APPLE VALLEY FIRE</t>
  </si>
  <si>
    <t>CHINO VLY INDPND F.D INCORP</t>
  </si>
  <si>
    <t>CHINO VLY INDPND F.D CHINO</t>
  </si>
  <si>
    <t>BEAR VALLEY COMMUNITY HOSP.</t>
  </si>
  <si>
    <t>HI-DESERT MEMORIAL HOSP.</t>
  </si>
  <si>
    <t>SAN BERNARDINO MOUNTAINS HOSP.</t>
  </si>
  <si>
    <t>RIVERSIDE-CORONA RCD</t>
  </si>
  <si>
    <t>MOJAVE RESOURCE CONS. DISTRICT</t>
  </si>
  <si>
    <t>INLAND EMPIRE JT RES CONS DIST</t>
  </si>
  <si>
    <t>SAN BDNO VLY WTR CONS DIST</t>
  </si>
  <si>
    <t>CHINO BASIN WATER CONSERVATION</t>
  </si>
  <si>
    <t>BIG BEAR MUNI. WATER</t>
  </si>
  <si>
    <t>CHINO BASIN MUNI WTR ORIGINAL</t>
  </si>
  <si>
    <t>CHINO BASIN MUNI WTR MID-VLY</t>
  </si>
  <si>
    <t>CHINO BASIN MUNI WTR IMP C.</t>
  </si>
  <si>
    <t>SAN BDNO VLY MUNI WTR DIST.</t>
  </si>
  <si>
    <t>HI-DESERT CWD</t>
  </si>
  <si>
    <t>MONTE VISTA CWD</t>
  </si>
  <si>
    <t>WEST SAN BNDO CWD</t>
  </si>
  <si>
    <t xml:space="preserve">CRESTLINE-LAKE ARROWHEAD WATER </t>
  </si>
  <si>
    <t>MOJAVE WATER AGENCY (L&amp;I)</t>
  </si>
  <si>
    <t>SAN BERNARDINO VALLEY MUNI WATER - DEBT SERVICE</t>
  </si>
  <si>
    <t>CRESTLINE-LAKE ARROWHEAD WTR AGENCY - CLAWA DWR CONTRACT-SWP</t>
  </si>
  <si>
    <t>METROPOLITAN WATER AGENCY - DEBT SERVICE ORIGINAL</t>
  </si>
  <si>
    <t>METROPOLITAN WATER AGENCY - DEBT SERVICE MID-VLY</t>
  </si>
  <si>
    <t>ADELANTO ELEMENTARY</t>
  </si>
  <si>
    <t>ALTA LOMA ELEMENTARY</t>
  </si>
  <si>
    <t>CENTRAL ELEMENTARY</t>
  </si>
  <si>
    <t>CUCAMONGA ELEMENTARY</t>
  </si>
  <si>
    <t>ETIWANDA ELEMENTARY</t>
  </si>
  <si>
    <t>MT VIEW ELEMENTARY</t>
  </si>
  <si>
    <t>ONTARIO-MONTCLAIR ELEMENTARY</t>
  </si>
  <si>
    <t>ORO GRANDE ELEMENTARY</t>
  </si>
  <si>
    <t>VICTOR ELEMENTARY</t>
  </si>
  <si>
    <t>CHAFFEY HIGH SCHOOL</t>
  </si>
  <si>
    <t>VICTOR VALLEY JR. HIGH SCHOOL</t>
  </si>
  <si>
    <t>APPLE VALLEY UNIFIED</t>
  </si>
  <si>
    <t>BARSTOW UNIFIED</t>
  </si>
  <si>
    <t>BEAR VALLEY UNIFIED</t>
  </si>
  <si>
    <t>CHINO UNIFIED</t>
  </si>
  <si>
    <t>COLTON JOINT UNIFIED</t>
  </si>
  <si>
    <t>FONTANA UNIFIED</t>
  </si>
  <si>
    <t>HESPERIA UNIFIED</t>
  </si>
  <si>
    <t>MORONGO VALLEY UNIFIED</t>
  </si>
  <si>
    <t>REDLANDS UNIFIED</t>
  </si>
  <si>
    <t>RIALTO UNIFIED</t>
  </si>
  <si>
    <t>RIM OF THE WORLD UNIFIED</t>
  </si>
  <si>
    <t>SAN BERNARDINO UNIFIED</t>
  </si>
  <si>
    <t>SNOWLINE JOINT UNIFIED</t>
  </si>
  <si>
    <t>UPLAND UNIFIED</t>
  </si>
  <si>
    <t>YUCAIPA VALLEY UNIFIED</t>
  </si>
  <si>
    <t>BARSTOW COMMUNITY COLLEGE</t>
  </si>
  <si>
    <t>CHAFFEY COMMUNITY COLLEGE</t>
  </si>
  <si>
    <t>COPPER MT COMMUNITY COLLEGE</t>
  </si>
  <si>
    <t>SAN BERNARDINO COMM. COL.</t>
  </si>
  <si>
    <t>VICTOR VLY COMMUNITY COLLEGE</t>
  </si>
  <si>
    <t>COUNTY SUPT. OF SCHOOLS - COUNTY WIDE</t>
  </si>
  <si>
    <t>COUNTY SUPT. OF SCHOOLS - R O P</t>
  </si>
  <si>
    <t>COUNTY SUPT. OF SCHOOLS - PHYS HAND</t>
  </si>
  <si>
    <t>COUNTY SUPT. OF SCHOOLS - MENT RET</t>
  </si>
  <si>
    <t>COUNTY SUPT. OF SCHOOLS - DEV CENTER</t>
  </si>
  <si>
    <t xml:space="preserve">Maximum Authorized Distributions (Total ROPS 13-14A RPTTF amount approved by the Department of Finance for Non-ACA and ACA EOs) </t>
  </si>
  <si>
    <t xml:space="preserve">Actual Distributions (Lesser of the total ROPS 13-14A RPTTF amount approved by the Department of Finance or the actual amount distributed for Non-ACA and ACA EOs)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</si>
</sst>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_);[Red]\(#,##0_)"/>
    <numFmt numFmtId="167" formatCode="#,##0.0000_);[Red]\(#,##0.0000\)"/>
    <numFmt numFmtId="168" formatCode="#,##0_ &quot;m2&quot;"/>
    <numFmt numFmtId="169" formatCode="#,##0_ &quot;Ptas&quot;"/>
    <numFmt numFmtId="170" formatCode="0.000000_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theme="0"/>
      <name val="Arial"/>
      <family val="2"/>
    </font>
    <font>
      <sz val="10"/>
      <name val="Geneva"/>
      <family val="2"/>
    </font>
    <font>
      <sz val="10"/>
      <name val="Helv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name val="Verdan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Courier"/>
      <family val="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8.5"/>
      <color indexed="12"/>
      <name val="Arial"/>
      <family val="2"/>
    </font>
    <font>
      <sz val="11"/>
      <color rgb="FF000000"/>
      <name val="Calibri"/>
      <family val="2"/>
      <scheme val="minor"/>
    </font>
    <font>
      <sz val="12"/>
      <name val="Courier"/>
      <family val="3"/>
    </font>
    <font>
      <sz val="12"/>
      <name val="TimesNewRomanPS"/>
    </font>
    <font>
      <sz val="10"/>
      <color indexed="8"/>
      <name val="Arial"/>
      <family val="2"/>
    </font>
    <font>
      <sz val="9"/>
      <name val="Arial Narrow"/>
      <family val="2"/>
    </font>
    <font>
      <sz val="11"/>
      <color theme="1"/>
      <name val="Calibri"/>
      <family val="2"/>
    </font>
    <font>
      <sz val="10"/>
      <name val="Arial MT"/>
    </font>
    <font>
      <b/>
      <sz val="12"/>
      <name val="Arial"/>
      <family val="2"/>
    </font>
    <font>
      <sz val="10"/>
      <color indexed="10"/>
      <name val="Helv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566">
    <xf numFmtId="0" fontId="0" fillId="0" borderId="0"/>
    <xf numFmtId="43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25" fillId="0" borderId="0">
      <alignment horizontal="righ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168" fontId="25" fillId="0" borderId="0"/>
    <xf numFmtId="0" fontId="7" fillId="3" borderId="0" applyNumberFormat="0" applyBorder="0" applyAlignment="0" applyProtection="0"/>
    <xf numFmtId="0" fontId="26" fillId="0" borderId="0" applyNumberFormat="0" applyFill="0" applyBorder="0" applyAlignment="0" applyProtection="0">
      <alignment horizontal="left"/>
    </xf>
    <xf numFmtId="0" fontId="11" fillId="6" borderId="4" applyNumberFormat="0" applyAlignment="0" applyProtection="0"/>
    <xf numFmtId="0" fontId="13" fillId="7" borderId="7" applyNumberFormat="0" applyAlignment="0" applyProtection="0"/>
    <xf numFmtId="0" fontId="20" fillId="0" borderId="0" applyNumberFormat="0" applyFill="0" applyBorder="0" applyProtection="0">
      <alignment horizontal="center" vertical="center"/>
    </xf>
    <xf numFmtId="39" fontId="25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7" fontId="25" fillId="0" borderId="0" applyFont="0" applyFill="0" applyBorder="0" applyAlignment="0" applyProtection="0"/>
    <xf numFmtId="169" fontId="25" fillId="0" borderId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4" fillId="0" borderId="0" applyFon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166" fontId="25" fillId="0" borderId="0"/>
    <xf numFmtId="170" fontId="18" fillId="0" borderId="0"/>
    <xf numFmtId="170" fontId="18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0" fontId="18" fillId="0" borderId="0"/>
    <xf numFmtId="0" fontId="31" fillId="0" borderId="0"/>
    <xf numFmtId="0" fontId="18" fillId="0" borderId="0"/>
    <xf numFmtId="40" fontId="18" fillId="0" borderId="0"/>
    <xf numFmtId="40" fontId="18" fillId="0" borderId="0"/>
    <xf numFmtId="40" fontId="18" fillId="0" borderId="0"/>
    <xf numFmtId="40" fontId="18" fillId="0" borderId="0"/>
    <xf numFmtId="0" fontId="30" fillId="0" borderId="0"/>
    <xf numFmtId="4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9" fillId="0" borderId="0"/>
    <xf numFmtId="0" fontId="1" fillId="0" borderId="0"/>
    <xf numFmtId="170" fontId="18" fillId="0" borderId="0"/>
    <xf numFmtId="170" fontId="18" fillId="0" borderId="0"/>
    <xf numFmtId="0" fontId="18" fillId="0" borderId="0"/>
    <xf numFmtId="170" fontId="18" fillId="0" borderId="0"/>
    <xf numFmtId="17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40" fillId="0" borderId="0">
      <alignment vertical="top"/>
    </xf>
    <xf numFmtId="41" fontId="41" fillId="0" borderId="0"/>
    <xf numFmtId="0" fontId="1" fillId="0" borderId="0"/>
    <xf numFmtId="0" fontId="1" fillId="0" borderId="0"/>
    <xf numFmtId="39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170" fontId="18" fillId="0" borderId="0"/>
    <xf numFmtId="170" fontId="18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8" fillId="0" borderId="0"/>
    <xf numFmtId="170" fontId="18" fillId="0" borderId="0"/>
    <xf numFmtId="0" fontId="18" fillId="0" borderId="0"/>
    <xf numFmtId="0" fontId="18" fillId="0" borderId="0"/>
    <xf numFmtId="39" fontId="18" fillId="0" borderId="0"/>
    <xf numFmtId="0" fontId="18" fillId="0" borderId="0"/>
    <xf numFmtId="40" fontId="18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38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8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 applyFont="0"/>
    <xf numFmtId="0" fontId="18" fillId="0" borderId="0" applyFont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166" fontId="25" fillId="0" borderId="13"/>
    <xf numFmtId="166" fontId="25" fillId="0" borderId="13"/>
    <xf numFmtId="166" fontId="25" fillId="0" borderId="13"/>
    <xf numFmtId="166" fontId="25" fillId="0" borderId="13"/>
    <xf numFmtId="166" fontId="25" fillId="0" borderId="13"/>
    <xf numFmtId="166" fontId="25" fillId="0" borderId="13"/>
    <xf numFmtId="0" fontId="44" fillId="0" borderId="0" applyNumberFormat="0" applyFill="0" applyBorder="0" applyAlignment="0" applyProtection="0">
      <alignment horizontal="left" vertical="center"/>
    </xf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166" fontId="45" fillId="0" borderId="0">
      <alignment horizontal="right"/>
    </xf>
    <xf numFmtId="0" fontId="14" fillId="0" borderId="0" applyNumberFormat="0" applyFill="0" applyBorder="0" applyAlignment="0" applyProtection="0"/>
  </cellStyleXfs>
  <cellXfs count="53">
    <xf numFmtId="0" fontId="0" fillId="0" borderId="0" xfId="0"/>
    <xf numFmtId="0" fontId="18" fillId="0" borderId="0" xfId="0" applyFont="1" applyAlignment="1">
      <alignment horizontal="left" wrapText="1"/>
    </xf>
    <xf numFmtId="41" fontId="20" fillId="0" borderId="0" xfId="0" applyNumberFormat="1" applyFont="1" applyAlignment="1">
      <alignment horizontal="centerContinuous"/>
    </xf>
    <xf numFmtId="41" fontId="18" fillId="0" borderId="0" xfId="0" applyNumberFormat="1" applyFont="1" applyAlignment="1">
      <alignment horizontal="centerContinuous"/>
    </xf>
    <xf numFmtId="0" fontId="18" fillId="0" borderId="0" xfId="0" applyFont="1" applyAlignment="1"/>
    <xf numFmtId="0" fontId="23" fillId="0" borderId="0" xfId="0" applyFont="1" applyFill="1" applyAlignment="1">
      <alignment horizontal="center"/>
    </xf>
    <xf numFmtId="0" fontId="21" fillId="0" borderId="0" xfId="0" applyFont="1" applyFill="1" applyAlignment="1"/>
    <xf numFmtId="41" fontId="21" fillId="0" borderId="0" xfId="0" applyNumberFormat="1" applyFont="1" applyBorder="1" applyAlignment="1">
      <alignment horizontal="center"/>
    </xf>
    <xf numFmtId="41" fontId="22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41" fontId="21" fillId="0" borderId="0" xfId="0" applyNumberFormat="1" applyFont="1" applyFill="1" applyAlignment="1"/>
    <xf numFmtId="0" fontId="22" fillId="0" borderId="0" xfId="0" applyFont="1" applyFill="1" applyAlignment="1">
      <alignment horizontal="left" indent="2"/>
    </xf>
    <xf numFmtId="41" fontId="18" fillId="0" borderId="0" xfId="0" applyNumberFormat="1" applyFont="1" applyFill="1" applyBorder="1" applyAlignment="1"/>
    <xf numFmtId="0" fontId="21" fillId="0" borderId="0" xfId="0" applyFont="1" applyFill="1" applyAlignment="1">
      <alignment horizontal="left"/>
    </xf>
    <xf numFmtId="41" fontId="20" fillId="33" borderId="10" xfId="0" applyNumberFormat="1" applyFont="1" applyFill="1" applyBorder="1" applyAlignment="1"/>
    <xf numFmtId="0" fontId="21" fillId="0" borderId="0" xfId="0" applyFont="1" applyFill="1" applyAlignment="1">
      <alignment horizontal="left" wrapText="1"/>
    </xf>
    <xf numFmtId="41" fontId="18" fillId="0" borderId="0" xfId="1" applyNumberFormat="1" applyFont="1" applyFill="1" applyBorder="1" applyAlignment="1"/>
    <xf numFmtId="164" fontId="18" fillId="0" borderId="0" xfId="0" applyNumberFormat="1" applyFont="1" applyAlignment="1"/>
    <xf numFmtId="41" fontId="18" fillId="34" borderId="0" xfId="1" applyNumberFormat="1" applyFont="1" applyFill="1" applyBorder="1" applyAlignment="1"/>
    <xf numFmtId="0" fontId="18" fillId="0" borderId="0" xfId="0" applyFont="1" applyFill="1" applyAlignment="1"/>
    <xf numFmtId="164" fontId="18" fillId="0" borderId="0" xfId="0" applyNumberFormat="1" applyFont="1" applyFill="1" applyAlignment="1"/>
    <xf numFmtId="0" fontId="21" fillId="0" borderId="0" xfId="0" applyFont="1" applyFill="1" applyAlignment="1">
      <alignment horizontal="left" indent="2"/>
    </xf>
    <xf numFmtId="41" fontId="20" fillId="34" borderId="0" xfId="1" applyNumberFormat="1" applyFont="1" applyFill="1" applyBorder="1" applyAlignment="1"/>
    <xf numFmtId="41" fontId="20" fillId="0" borderId="0" xfId="1" applyNumberFormat="1" applyFont="1" applyFill="1" applyBorder="1" applyAlignment="1"/>
    <xf numFmtId="41" fontId="20" fillId="35" borderId="10" xfId="1" applyNumberFormat="1" applyFont="1" applyFill="1" applyBorder="1" applyAlignment="1"/>
    <xf numFmtId="0" fontId="22" fillId="0" borderId="0" xfId="0" applyFont="1" applyFill="1" applyAlignment="1">
      <alignment horizontal="left" wrapText="1"/>
    </xf>
    <xf numFmtId="41" fontId="22" fillId="0" borderId="0" xfId="0" applyNumberFormat="1" applyFont="1" applyFill="1" applyAlignment="1">
      <alignment horizontal="left" wrapText="1"/>
    </xf>
    <xf numFmtId="0" fontId="22" fillId="0" borderId="0" xfId="0" applyFont="1" applyFill="1" applyAlignment="1">
      <alignment horizontal="left" wrapText="1" indent="2"/>
    </xf>
    <xf numFmtId="0" fontId="21" fillId="0" borderId="0" xfId="0" applyFont="1" applyFill="1" applyAlignment="1">
      <alignment horizontal="left" wrapText="1" indent="2"/>
    </xf>
    <xf numFmtId="41" fontId="20" fillId="34" borderId="10" xfId="1" applyNumberFormat="1" applyFont="1" applyFill="1" applyBorder="1" applyAlignment="1"/>
    <xf numFmtId="41" fontId="20" fillId="0" borderId="11" xfId="1" applyNumberFormat="1" applyFont="1" applyFill="1" applyBorder="1" applyAlignment="1"/>
    <xf numFmtId="41" fontId="20" fillId="36" borderId="10" xfId="1" applyNumberFormat="1" applyFont="1" applyFill="1" applyBorder="1" applyAlignment="1"/>
    <xf numFmtId="0" fontId="22" fillId="0" borderId="0" xfId="0" applyFont="1" applyAlignment="1">
      <alignment horizontal="left" wrapText="1" indent="2"/>
    </xf>
    <xf numFmtId="0" fontId="22" fillId="0" borderId="0" xfId="0" applyFont="1" applyFill="1" applyAlignment="1">
      <alignment horizontal="left" indent="4"/>
    </xf>
    <xf numFmtId="0" fontId="21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41" fontId="18" fillId="36" borderId="0" xfId="1" applyNumberFormat="1" applyFont="1" applyFill="1" applyBorder="1" applyAlignment="1"/>
    <xf numFmtId="0" fontId="22" fillId="0" borderId="0" xfId="0" applyFont="1" applyFill="1" applyBorder="1" applyAlignment="1">
      <alignment wrapText="1"/>
    </xf>
    <xf numFmtId="165" fontId="18" fillId="36" borderId="12" xfId="1" applyNumberFormat="1" applyFont="1" applyFill="1" applyBorder="1" applyAlignment="1"/>
    <xf numFmtId="0" fontId="22" fillId="0" borderId="0" xfId="0" applyFont="1" applyFill="1" applyBorder="1" applyAlignment="1"/>
    <xf numFmtId="0" fontId="18" fillId="0" borderId="0" xfId="0" applyFont="1" applyFill="1" applyBorder="1" applyAlignment="1"/>
    <xf numFmtId="0" fontId="21" fillId="0" borderId="0" xfId="0" applyFont="1" applyFill="1" applyBorder="1" applyAlignment="1"/>
    <xf numFmtId="41" fontId="20" fillId="0" borderId="0" xfId="0" applyNumberFormat="1" applyFont="1" applyFill="1" applyBorder="1" applyAlignment="1"/>
    <xf numFmtId="0" fontId="22" fillId="0" borderId="0" xfId="0" applyFont="1" applyFill="1" applyAlignment="1"/>
    <xf numFmtId="41" fontId="20" fillId="0" borderId="0" xfId="0" applyNumberFormat="1" applyFont="1" applyBorder="1" applyAlignment="1"/>
    <xf numFmtId="41" fontId="18" fillId="0" borderId="0" xfId="0" applyNumberFormat="1" applyFont="1" applyBorder="1" applyAlignment="1"/>
    <xf numFmtId="0" fontId="20" fillId="0" borderId="0" xfId="0" applyFont="1" applyAlignment="1"/>
    <xf numFmtId="0" fontId="18" fillId="0" borderId="0" xfId="0" applyFont="1" applyAlignment="1">
      <alignment horizontal="left" indent="1"/>
    </xf>
    <xf numFmtId="0" fontId="21" fillId="0" borderId="0" xfId="0" applyFont="1" applyFill="1" applyAlignment="1">
      <alignment horizontal="left" wrapText="1" indent="2"/>
    </xf>
    <xf numFmtId="0" fontId="21" fillId="0" borderId="0" xfId="0" applyFont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 applyFill="1" applyAlignment="1">
      <alignment horizontal="left" wrapText="1"/>
    </xf>
    <xf numFmtId="0" fontId="21" fillId="0" borderId="0" xfId="0" applyFont="1" applyFill="1" applyAlignment="1">
      <alignment horizontal="left" indent="2"/>
    </xf>
  </cellXfs>
  <cellStyles count="1566">
    <cellStyle name=" $" xfId="2"/>
    <cellStyle name=" £" xfId="3"/>
    <cellStyle name="£ [0]" xfId="4"/>
    <cellStyle name="000's" xfId="5"/>
    <cellStyle name="20% - Accent1 2" xfId="6"/>
    <cellStyle name="20% - Accent1 2 2" xfId="7"/>
    <cellStyle name="20% - Accent1 2 2 2" xfId="8"/>
    <cellStyle name="20% - Accent1 2 3" xfId="9"/>
    <cellStyle name="20% - Accent1 2 3 2" xfId="10"/>
    <cellStyle name="20% - Accent1 2 4" xfId="11"/>
    <cellStyle name="20% - Accent1 3" xfId="12"/>
    <cellStyle name="20% - Accent1 3 2" xfId="13"/>
    <cellStyle name="20% - Accent1 4" xfId="14"/>
    <cellStyle name="20% - Accent1 5" xfId="15"/>
    <cellStyle name="20% - Accent2 2" xfId="16"/>
    <cellStyle name="20% - Accent2 2 2" xfId="17"/>
    <cellStyle name="20% - Accent2 2 2 2" xfId="18"/>
    <cellStyle name="20% - Accent2 2 3" xfId="19"/>
    <cellStyle name="20% - Accent2 2 3 2" xfId="20"/>
    <cellStyle name="20% - Accent2 2 4" xfId="21"/>
    <cellStyle name="20% - Accent2 3" xfId="22"/>
    <cellStyle name="20% - Accent2 3 2" xfId="23"/>
    <cellStyle name="20% - Accent2 4" xfId="24"/>
    <cellStyle name="20% - Accent2 5" xfId="25"/>
    <cellStyle name="20% - Accent3 2" xfId="26"/>
    <cellStyle name="20% - Accent3 2 2" xfId="27"/>
    <cellStyle name="20% - Accent3 2 2 2" xfId="28"/>
    <cellStyle name="20% - Accent3 2 3" xfId="29"/>
    <cellStyle name="20% - Accent3 2 3 2" xfId="30"/>
    <cellStyle name="20% - Accent3 2 4" xfId="31"/>
    <cellStyle name="20% - Accent3 3" xfId="32"/>
    <cellStyle name="20% - Accent3 3 2" xfId="33"/>
    <cellStyle name="20% - Accent3 4" xfId="34"/>
    <cellStyle name="20% - Accent3 5" xfId="35"/>
    <cellStyle name="20% - Accent4 2" xfId="36"/>
    <cellStyle name="20% - Accent4 2 2" xfId="37"/>
    <cellStyle name="20% - Accent4 2 2 2" xfId="38"/>
    <cellStyle name="20% - Accent4 2 3" xfId="39"/>
    <cellStyle name="20% - Accent4 2 3 2" xfId="40"/>
    <cellStyle name="20% - Accent4 2 4" xfId="41"/>
    <cellStyle name="20% - Accent4 3" xfId="42"/>
    <cellStyle name="20% - Accent4 3 2" xfId="43"/>
    <cellStyle name="20% - Accent4 4" xfId="44"/>
    <cellStyle name="20% - Accent4 5" xfId="45"/>
    <cellStyle name="20% - Accent5 2" xfId="46"/>
    <cellStyle name="20% - Accent5 2 2" xfId="47"/>
    <cellStyle name="20% - Accent5 2 2 2" xfId="48"/>
    <cellStyle name="20% - Accent5 2 3" xfId="49"/>
    <cellStyle name="20% - Accent5 2 3 2" xfId="50"/>
    <cellStyle name="20% - Accent5 2 4" xfId="51"/>
    <cellStyle name="20% - Accent5 3" xfId="52"/>
    <cellStyle name="20% - Accent5 3 2" xfId="53"/>
    <cellStyle name="20% - Accent5 4" xfId="54"/>
    <cellStyle name="20% - Accent5 5" xfId="55"/>
    <cellStyle name="20% - Accent6 2" xfId="56"/>
    <cellStyle name="20% - Accent6 2 2" xfId="57"/>
    <cellStyle name="20% - Accent6 2 2 2" xfId="58"/>
    <cellStyle name="20% - Accent6 2 3" xfId="59"/>
    <cellStyle name="20% - Accent6 2 3 2" xfId="60"/>
    <cellStyle name="20% - Accent6 2 4" xfId="61"/>
    <cellStyle name="20% - Accent6 3" xfId="62"/>
    <cellStyle name="20% - Accent6 3 2" xfId="63"/>
    <cellStyle name="20% - Accent6 4" xfId="64"/>
    <cellStyle name="20% - Accent6 5" xfId="65"/>
    <cellStyle name="40% - Accent1 2" xfId="66"/>
    <cellStyle name="40% - Accent1 2 2" xfId="67"/>
    <cellStyle name="40% - Accent1 2 2 2" xfId="68"/>
    <cellStyle name="40% - Accent1 2 3" xfId="69"/>
    <cellStyle name="40% - Accent1 2 3 2" xfId="70"/>
    <cellStyle name="40% - Accent1 2 4" xfId="71"/>
    <cellStyle name="40% - Accent1 3" xfId="72"/>
    <cellStyle name="40% - Accent1 3 2" xfId="73"/>
    <cellStyle name="40% - Accent1 4" xfId="74"/>
    <cellStyle name="40% - Accent1 5" xfId="75"/>
    <cellStyle name="40% - Accent2 2" xfId="76"/>
    <cellStyle name="40% - Accent2 2 2" xfId="77"/>
    <cellStyle name="40% - Accent2 2 2 2" xfId="78"/>
    <cellStyle name="40% - Accent2 2 3" xfId="79"/>
    <cellStyle name="40% - Accent2 2 3 2" xfId="80"/>
    <cellStyle name="40% - Accent2 2 4" xfId="81"/>
    <cellStyle name="40% - Accent2 3" xfId="82"/>
    <cellStyle name="40% - Accent2 3 2" xfId="83"/>
    <cellStyle name="40% - Accent2 4" xfId="84"/>
    <cellStyle name="40% - Accent2 5" xfId="85"/>
    <cellStyle name="40% - Accent3 2" xfId="86"/>
    <cellStyle name="40% - Accent3 2 2" xfId="87"/>
    <cellStyle name="40% - Accent3 2 2 2" xfId="88"/>
    <cellStyle name="40% - Accent3 2 3" xfId="89"/>
    <cellStyle name="40% - Accent3 2 3 2" xfId="90"/>
    <cellStyle name="40% - Accent3 2 4" xfId="91"/>
    <cellStyle name="40% - Accent3 3" xfId="92"/>
    <cellStyle name="40% - Accent3 3 2" xfId="93"/>
    <cellStyle name="40% - Accent3 4" xfId="94"/>
    <cellStyle name="40% - Accent3 5" xfId="95"/>
    <cellStyle name="40% - Accent4 2" xfId="96"/>
    <cellStyle name="40% - Accent4 2 2" xfId="97"/>
    <cellStyle name="40% - Accent4 2 2 2" xfId="98"/>
    <cellStyle name="40% - Accent4 2 3" xfId="99"/>
    <cellStyle name="40% - Accent4 2 3 2" xfId="100"/>
    <cellStyle name="40% - Accent4 2 4" xfId="101"/>
    <cellStyle name="40% - Accent4 3" xfId="102"/>
    <cellStyle name="40% - Accent4 3 2" xfId="103"/>
    <cellStyle name="40% - Accent4 4" xfId="104"/>
    <cellStyle name="40% - Accent4 5" xfId="105"/>
    <cellStyle name="40% - Accent5 2" xfId="106"/>
    <cellStyle name="40% - Accent5 2 2" xfId="107"/>
    <cellStyle name="40% - Accent5 2 2 2" xfId="108"/>
    <cellStyle name="40% - Accent5 2 3" xfId="109"/>
    <cellStyle name="40% - Accent5 2 3 2" xfId="110"/>
    <cellStyle name="40% - Accent5 2 4" xfId="111"/>
    <cellStyle name="40% - Accent5 3" xfId="112"/>
    <cellStyle name="40% - Accent5 3 2" xfId="113"/>
    <cellStyle name="40% - Accent5 4" xfId="114"/>
    <cellStyle name="40% - Accent5 5" xfId="115"/>
    <cellStyle name="40% - Accent6 2" xfId="116"/>
    <cellStyle name="40% - Accent6 2 2" xfId="117"/>
    <cellStyle name="40% - Accent6 2 2 2" xfId="118"/>
    <cellStyle name="40% - Accent6 2 3" xfId="119"/>
    <cellStyle name="40% - Accent6 2 3 2" xfId="120"/>
    <cellStyle name="40% - Accent6 2 4" xfId="121"/>
    <cellStyle name="40% - Accent6 3" xfId="122"/>
    <cellStyle name="40% - Accent6 3 2" xfId="123"/>
    <cellStyle name="40% - Accent6 4" xfId="124"/>
    <cellStyle name="40% - Accent6 5" xfId="125"/>
    <cellStyle name="60% - Accent1 2" xfId="126"/>
    <cellStyle name="60% - Accent2 2" xfId="127"/>
    <cellStyle name="60% - Accent3 2" xfId="128"/>
    <cellStyle name="60% - Accent4 2" xfId="129"/>
    <cellStyle name="60% - Accent5 2" xfId="130"/>
    <cellStyle name="60% - Accent6 2" xfId="131"/>
    <cellStyle name="Accent1 2" xfId="132"/>
    <cellStyle name="Accent2 2" xfId="133"/>
    <cellStyle name="Accent3 2" xfId="134"/>
    <cellStyle name="Accent4 2" xfId="135"/>
    <cellStyle name="Accent5 2" xfId="136"/>
    <cellStyle name="Accent6 2" xfId="137"/>
    <cellStyle name="Area (M2)" xfId="138"/>
    <cellStyle name="Bad 2" xfId="139"/>
    <cellStyle name="BoldNormal" xfId="140"/>
    <cellStyle name="Calculation 2" xfId="141"/>
    <cellStyle name="Check Cell 2" xfId="142"/>
    <cellStyle name="ColumnHeaders" xfId="143"/>
    <cellStyle name="Comma" xfId="1" builtinId="3"/>
    <cellStyle name="Comma (.00)" xfId="144"/>
    <cellStyle name="Comma [0] 2" xfId="145"/>
    <cellStyle name="Comma [0] 3" xfId="146"/>
    <cellStyle name="Comma 10" xfId="147"/>
    <cellStyle name="Comma 10 2" xfId="148"/>
    <cellStyle name="Comma 10 2 2" xfId="149"/>
    <cellStyle name="Comma 10 3" xfId="150"/>
    <cellStyle name="Comma 11" xfId="151"/>
    <cellStyle name="Comma 11 2" xfId="152"/>
    <cellStyle name="Comma 11 3" xfId="153"/>
    <cellStyle name="Comma 11 3 2" xfId="154"/>
    <cellStyle name="Comma 11 4" xfId="155"/>
    <cellStyle name="Comma 12" xfId="156"/>
    <cellStyle name="Comma 13" xfId="157"/>
    <cellStyle name="Comma 13 2" xfId="158"/>
    <cellStyle name="Comma 13 2 2" xfId="159"/>
    <cellStyle name="Comma 13 3" xfId="160"/>
    <cellStyle name="Comma 13 3 2" xfId="161"/>
    <cellStyle name="Comma 13 4" xfId="162"/>
    <cellStyle name="Comma 14" xfId="163"/>
    <cellStyle name="Comma 14 2" xfId="164"/>
    <cellStyle name="Comma 14 2 2" xfId="165"/>
    <cellStyle name="Comma 14 3" xfId="166"/>
    <cellStyle name="Comma 14 3 2" xfId="167"/>
    <cellStyle name="Comma 14 4" xfId="168"/>
    <cellStyle name="Comma 15" xfId="169"/>
    <cellStyle name="Comma 15 2" xfId="170"/>
    <cellStyle name="Comma 15 2 2" xfId="171"/>
    <cellStyle name="Comma 15 3" xfId="172"/>
    <cellStyle name="Comma 15 3 2" xfId="173"/>
    <cellStyle name="Comma 15 4" xfId="174"/>
    <cellStyle name="Comma 16" xfId="175"/>
    <cellStyle name="Comma 17" xfId="176"/>
    <cellStyle name="Comma 18" xfId="177"/>
    <cellStyle name="Comma 19" xfId="178"/>
    <cellStyle name="Comma 2" xfId="179"/>
    <cellStyle name="Comma 2 2" xfId="180"/>
    <cellStyle name="Comma 2 2 2" xfId="181"/>
    <cellStyle name="Comma 2 2 3" xfId="182"/>
    <cellStyle name="Comma 2 2 3 2" xfId="183"/>
    <cellStyle name="Comma 2 3" xfId="184"/>
    <cellStyle name="Comma 2 4" xfId="185"/>
    <cellStyle name="Comma 2 4 2" xfId="186"/>
    <cellStyle name="Comma 2 4 3" xfId="187"/>
    <cellStyle name="Comma 2 4 4" xfId="188"/>
    <cellStyle name="Comma 2 4 4 2" xfId="189"/>
    <cellStyle name="Comma 2 4 4 2 2" xfId="190"/>
    <cellStyle name="Comma 2 4 4 3" xfId="191"/>
    <cellStyle name="Comma 2 4 4 3 2" xfId="192"/>
    <cellStyle name="Comma 2 4 4 4" xfId="193"/>
    <cellStyle name="Comma 2 4 5" xfId="194"/>
    <cellStyle name="Comma 2 5" xfId="195"/>
    <cellStyle name="Comma 2 5 2" xfId="196"/>
    <cellStyle name="Comma 2 5 2 2" xfId="197"/>
    <cellStyle name="Comma 2 5 3" xfId="198"/>
    <cellStyle name="Comma 2 5 3 2" xfId="199"/>
    <cellStyle name="Comma 2 5 3 2 2" xfId="200"/>
    <cellStyle name="Comma 2 5 3 3" xfId="201"/>
    <cellStyle name="Comma 2 5 3 3 2" xfId="202"/>
    <cellStyle name="Comma 2 5 3 4" xfId="203"/>
    <cellStyle name="Comma 2 5 4" xfId="204"/>
    <cellStyle name="Comma 2 5 5" xfId="205"/>
    <cellStyle name="Comma 2 6" xfId="206"/>
    <cellStyle name="Comma 2 6 2" xfId="207"/>
    <cellStyle name="Comma 2 6 3" xfId="208"/>
    <cellStyle name="Comma 2 6 4" xfId="209"/>
    <cellStyle name="Comma 2 6 5" xfId="210"/>
    <cellStyle name="Comma 2 6 5 2" xfId="211"/>
    <cellStyle name="Comma 2 6 5 2 2" xfId="212"/>
    <cellStyle name="Comma 2 6 5 3" xfId="213"/>
    <cellStyle name="Comma 2 6 5 3 2" xfId="214"/>
    <cellStyle name="Comma 2 6 5 4" xfId="215"/>
    <cellStyle name="Comma 2 7" xfId="216"/>
    <cellStyle name="Comma 2 7 2" xfId="217"/>
    <cellStyle name="Comma 2 7 3" xfId="218"/>
    <cellStyle name="Comma 2 8" xfId="219"/>
    <cellStyle name="Comma 2 9" xfId="220"/>
    <cellStyle name="Comma 20" xfId="221"/>
    <cellStyle name="Comma 21" xfId="222"/>
    <cellStyle name="Comma 22" xfId="223"/>
    <cellStyle name="Comma 23" xfId="224"/>
    <cellStyle name="Comma 24" xfId="225"/>
    <cellStyle name="Comma 25" xfId="226"/>
    <cellStyle name="Comma 26" xfId="227"/>
    <cellStyle name="Comma 27" xfId="228"/>
    <cellStyle name="Comma 28" xfId="229"/>
    <cellStyle name="Comma 29" xfId="230"/>
    <cellStyle name="Comma 3" xfId="231"/>
    <cellStyle name="Comma 3 2" xfId="232"/>
    <cellStyle name="Comma 3 2 2" xfId="233"/>
    <cellStyle name="Comma 3 2 2 2" xfId="234"/>
    <cellStyle name="Comma 3 2 2 3" xfId="235"/>
    <cellStyle name="Comma 3 2 3" xfId="236"/>
    <cellStyle name="Comma 3 2 3 2" xfId="237"/>
    <cellStyle name="Comma 3 2 3 2 2" xfId="238"/>
    <cellStyle name="Comma 3 2 3 3" xfId="239"/>
    <cellStyle name="Comma 3 2 3 3 2" xfId="240"/>
    <cellStyle name="Comma 3 2 3 4" xfId="241"/>
    <cellStyle name="Comma 3 3" xfId="242"/>
    <cellStyle name="Comma 3 3 2" xfId="243"/>
    <cellStyle name="Comma 3 3 3" xfId="244"/>
    <cellStyle name="Comma 3 3 3 2" xfId="245"/>
    <cellStyle name="Comma 3 3 3 2 2" xfId="246"/>
    <cellStyle name="Comma 3 3 3 3" xfId="247"/>
    <cellStyle name="Comma 3 3 3 3 2" xfId="248"/>
    <cellStyle name="Comma 3 3 3 4" xfId="249"/>
    <cellStyle name="Comma 3 4" xfId="250"/>
    <cellStyle name="Comma 3 4 2" xfId="251"/>
    <cellStyle name="Comma 3 4 3" xfId="252"/>
    <cellStyle name="Comma 3 5" xfId="253"/>
    <cellStyle name="Comma 3 5 2" xfId="254"/>
    <cellStyle name="Comma 3 5 2 2" xfId="255"/>
    <cellStyle name="Comma 3 5 3" xfId="256"/>
    <cellStyle name="Comma 3 5 3 2" xfId="257"/>
    <cellStyle name="Comma 3 5 4" xfId="258"/>
    <cellStyle name="Comma 30" xfId="259"/>
    <cellStyle name="Comma 31" xfId="260"/>
    <cellStyle name="Comma 32" xfId="261"/>
    <cellStyle name="Comma 33" xfId="262"/>
    <cellStyle name="Comma 34" xfId="263"/>
    <cellStyle name="Comma 34 2" xfId="264"/>
    <cellStyle name="Comma 34 2 2" xfId="265"/>
    <cellStyle name="Comma 34 3" xfId="266"/>
    <cellStyle name="Comma 34 3 2" xfId="267"/>
    <cellStyle name="Comma 34 4" xfId="268"/>
    <cellStyle name="Comma 35" xfId="269"/>
    <cellStyle name="Comma 36" xfId="270"/>
    <cellStyle name="Comma 37" xfId="271"/>
    <cellStyle name="Comma 38" xfId="272"/>
    <cellStyle name="Comma 39" xfId="273"/>
    <cellStyle name="Comma 4" xfId="274"/>
    <cellStyle name="Comma 4 2" xfId="275"/>
    <cellStyle name="Comma 4 3" xfId="276"/>
    <cellStyle name="Comma 4 3 2" xfId="277"/>
    <cellStyle name="Comma 4 3 2 2" xfId="278"/>
    <cellStyle name="Comma 4 4" xfId="279"/>
    <cellStyle name="Comma 40" xfId="280"/>
    <cellStyle name="Comma 41" xfId="281"/>
    <cellStyle name="Comma 42" xfId="282"/>
    <cellStyle name="Comma 43" xfId="283"/>
    <cellStyle name="Comma 44" xfId="284"/>
    <cellStyle name="Comma 45" xfId="285"/>
    <cellStyle name="Comma 46" xfId="286"/>
    <cellStyle name="Comma 47" xfId="287"/>
    <cellStyle name="Comma 48" xfId="288"/>
    <cellStyle name="Comma 49" xfId="289"/>
    <cellStyle name="Comma 5" xfId="290"/>
    <cellStyle name="Comma 50" xfId="291"/>
    <cellStyle name="Comma 51" xfId="292"/>
    <cellStyle name="Comma 52" xfId="293"/>
    <cellStyle name="Comma 53" xfId="294"/>
    <cellStyle name="Comma 54" xfId="295"/>
    <cellStyle name="Comma 55" xfId="296"/>
    <cellStyle name="Comma 55 2" xfId="297"/>
    <cellStyle name="Comma 56" xfId="298"/>
    <cellStyle name="Comma 56 2" xfId="299"/>
    <cellStyle name="Comma 57" xfId="300"/>
    <cellStyle name="Comma 57 2" xfId="301"/>
    <cellStyle name="Comma 58" xfId="302"/>
    <cellStyle name="Comma 58 2" xfId="303"/>
    <cellStyle name="Comma 59" xfId="304"/>
    <cellStyle name="Comma 59 2" xfId="305"/>
    <cellStyle name="Comma 6" xfId="306"/>
    <cellStyle name="Comma 6 2" xfId="307"/>
    <cellStyle name="Comma 6 3" xfId="308"/>
    <cellStyle name="Comma 6 4" xfId="309"/>
    <cellStyle name="Comma 6 5" xfId="310"/>
    <cellStyle name="Comma 60" xfId="311"/>
    <cellStyle name="Comma 60 2" xfId="312"/>
    <cellStyle name="Comma 61" xfId="313"/>
    <cellStyle name="Comma 61 2" xfId="314"/>
    <cellStyle name="Comma 62" xfId="315"/>
    <cellStyle name="Comma 62 2" xfId="316"/>
    <cellStyle name="Comma 63" xfId="317"/>
    <cellStyle name="Comma 63 2" xfId="318"/>
    <cellStyle name="Comma 64" xfId="319"/>
    <cellStyle name="Comma 64 2" xfId="320"/>
    <cellStyle name="Comma 65" xfId="321"/>
    <cellStyle name="Comma 65 2" xfId="322"/>
    <cellStyle name="Comma 66" xfId="323"/>
    <cellStyle name="Comma 66 2" xfId="324"/>
    <cellStyle name="Comma 67" xfId="325"/>
    <cellStyle name="Comma 67 2" xfId="326"/>
    <cellStyle name="Comma 68" xfId="327"/>
    <cellStyle name="Comma 68 2" xfId="328"/>
    <cellStyle name="Comma 69" xfId="329"/>
    <cellStyle name="Comma 69 2" xfId="330"/>
    <cellStyle name="Comma 7" xfId="331"/>
    <cellStyle name="Comma 7 2" xfId="332"/>
    <cellStyle name="Comma 7 3" xfId="333"/>
    <cellStyle name="Comma 7 4" xfId="334"/>
    <cellStyle name="Comma 70" xfId="335"/>
    <cellStyle name="Comma 70 2" xfId="336"/>
    <cellStyle name="Comma 71" xfId="337"/>
    <cellStyle name="Comma 71 2" xfId="338"/>
    <cellStyle name="Comma 72" xfId="339"/>
    <cellStyle name="Comma 72 2" xfId="340"/>
    <cellStyle name="Comma 73" xfId="341"/>
    <cellStyle name="Comma 73 2" xfId="342"/>
    <cellStyle name="Comma 74" xfId="343"/>
    <cellStyle name="Comma 74 2" xfId="344"/>
    <cellStyle name="Comma 75" xfId="345"/>
    <cellStyle name="Comma 75 2" xfId="346"/>
    <cellStyle name="Comma 76" xfId="347"/>
    <cellStyle name="Comma 76 2" xfId="348"/>
    <cellStyle name="Comma 77" xfId="349"/>
    <cellStyle name="Comma 77 2" xfId="350"/>
    <cellStyle name="Comma 78" xfId="351"/>
    <cellStyle name="Comma 78 2" xfId="352"/>
    <cellStyle name="Comma 79" xfId="353"/>
    <cellStyle name="Comma 79 2" xfId="354"/>
    <cellStyle name="Comma 8" xfId="355"/>
    <cellStyle name="Comma 8 2" xfId="356"/>
    <cellStyle name="Comma 8 2 2" xfId="357"/>
    <cellStyle name="Comma 80" xfId="358"/>
    <cellStyle name="Comma 80 2" xfId="359"/>
    <cellStyle name="Comma 81" xfId="360"/>
    <cellStyle name="Comma 81 2" xfId="361"/>
    <cellStyle name="Comma 82" xfId="362"/>
    <cellStyle name="Comma 82 2" xfId="363"/>
    <cellStyle name="Comma 83" xfId="364"/>
    <cellStyle name="Comma 83 2" xfId="365"/>
    <cellStyle name="Comma 84" xfId="366"/>
    <cellStyle name="Comma 84 2" xfId="367"/>
    <cellStyle name="Comma 85" xfId="368"/>
    <cellStyle name="Comma 86" xfId="369"/>
    <cellStyle name="Comma 87" xfId="370"/>
    <cellStyle name="Comma 88" xfId="371"/>
    <cellStyle name="Comma 89" xfId="372"/>
    <cellStyle name="Comma 9" xfId="373"/>
    <cellStyle name="Comma 9 2" xfId="374"/>
    <cellStyle name="Comma 9 2 2" xfId="375"/>
    <cellStyle name="Comma 9 3" xfId="376"/>
    <cellStyle name="Comma 9 3 2" xfId="377"/>
    <cellStyle name="Comma 9 4" xfId="378"/>
    <cellStyle name="Comma 9 4 2" xfId="379"/>
    <cellStyle name="Comma 9 4 2 2" xfId="380"/>
    <cellStyle name="Comma 9 4 3" xfId="381"/>
    <cellStyle name="Comma 9 4 3 2" xfId="382"/>
    <cellStyle name="Comma 9 4 4" xfId="383"/>
    <cellStyle name="Comma 90" xfId="384"/>
    <cellStyle name="Comma 91" xfId="385"/>
    <cellStyle name="Comma 92" xfId="386"/>
    <cellStyle name="Currency (.00)" xfId="387"/>
    <cellStyle name="Currency (Ptas)" xfId="388"/>
    <cellStyle name="Currency 10" xfId="389"/>
    <cellStyle name="Currency 10 2" xfId="390"/>
    <cellStyle name="Currency 11" xfId="391"/>
    <cellStyle name="Currency 12" xfId="392"/>
    <cellStyle name="Currency 13" xfId="393"/>
    <cellStyle name="Currency 14" xfId="394"/>
    <cellStyle name="Currency 15" xfId="395"/>
    <cellStyle name="Currency 16" xfId="396"/>
    <cellStyle name="Currency 17" xfId="397"/>
    <cellStyle name="Currency 18" xfId="398"/>
    <cellStyle name="Currency 19" xfId="399"/>
    <cellStyle name="Currency 2" xfId="400"/>
    <cellStyle name="Currency 2 2" xfId="401"/>
    <cellStyle name="Currency 2 2 2" xfId="402"/>
    <cellStyle name="Currency 2 2 3" xfId="403"/>
    <cellStyle name="Currency 2 3" xfId="404"/>
    <cellStyle name="Currency 2 3 2" xfId="405"/>
    <cellStyle name="Currency 2 3 3" xfId="406"/>
    <cellStyle name="Currency 2 4" xfId="407"/>
    <cellStyle name="Currency 20" xfId="408"/>
    <cellStyle name="Currency 21" xfId="409"/>
    <cellStyle name="Currency 22" xfId="410"/>
    <cellStyle name="Currency 23" xfId="411"/>
    <cellStyle name="Currency 24" xfId="412"/>
    <cellStyle name="Currency 25" xfId="413"/>
    <cellStyle name="Currency 26" xfId="414"/>
    <cellStyle name="Currency 27" xfId="415"/>
    <cellStyle name="Currency 28" xfId="416"/>
    <cellStyle name="Currency 29" xfId="417"/>
    <cellStyle name="Currency 3" xfId="418"/>
    <cellStyle name="Currency 3 2" xfId="419"/>
    <cellStyle name="Currency 3 2 2" xfId="420"/>
    <cellStyle name="Currency 3 2 3" xfId="421"/>
    <cellStyle name="Currency 30" xfId="422"/>
    <cellStyle name="Currency 30 2" xfId="423"/>
    <cellStyle name="Currency 30 2 2" xfId="424"/>
    <cellStyle name="Currency 30 3" xfId="425"/>
    <cellStyle name="Currency 30 3 2" xfId="426"/>
    <cellStyle name="Currency 30 4" xfId="427"/>
    <cellStyle name="Currency 31" xfId="428"/>
    <cellStyle name="Currency 32" xfId="429"/>
    <cellStyle name="Currency 33" xfId="430"/>
    <cellStyle name="Currency 34" xfId="431"/>
    <cellStyle name="Currency 35" xfId="432"/>
    <cellStyle name="Currency 36" xfId="433"/>
    <cellStyle name="Currency 37" xfId="434"/>
    <cellStyle name="Currency 38" xfId="435"/>
    <cellStyle name="Currency 39" xfId="436"/>
    <cellStyle name="Currency 4" xfId="437"/>
    <cellStyle name="Currency 4 2" xfId="438"/>
    <cellStyle name="Currency 4 3" xfId="439"/>
    <cellStyle name="Currency 4 4" xfId="440"/>
    <cellStyle name="Currency 4 5" xfId="441"/>
    <cellStyle name="Currency 40" xfId="442"/>
    <cellStyle name="Currency 41" xfId="443"/>
    <cellStyle name="Currency 41 2" xfId="444"/>
    <cellStyle name="Currency 42" xfId="445"/>
    <cellStyle name="Currency 42 2" xfId="446"/>
    <cellStyle name="Currency 43" xfId="447"/>
    <cellStyle name="Currency 43 2" xfId="448"/>
    <cellStyle name="Currency 44" xfId="449"/>
    <cellStyle name="Currency 44 2" xfId="450"/>
    <cellStyle name="Currency 45" xfId="451"/>
    <cellStyle name="Currency 45 2" xfId="452"/>
    <cellStyle name="Currency 46" xfId="453"/>
    <cellStyle name="Currency 46 2" xfId="454"/>
    <cellStyle name="Currency 47" xfId="455"/>
    <cellStyle name="Currency 47 2" xfId="456"/>
    <cellStyle name="Currency 48" xfId="457"/>
    <cellStyle name="Currency 48 2" xfId="458"/>
    <cellStyle name="Currency 49" xfId="459"/>
    <cellStyle name="Currency 49 2" xfId="460"/>
    <cellStyle name="Currency 5" xfId="461"/>
    <cellStyle name="Currency 5 2" xfId="462"/>
    <cellStyle name="Currency 5 3" xfId="463"/>
    <cellStyle name="Currency 5 4" xfId="464"/>
    <cellStyle name="Currency 50" xfId="465"/>
    <cellStyle name="Currency 50 2" xfId="466"/>
    <cellStyle name="Currency 51" xfId="467"/>
    <cellStyle name="Currency 51 2" xfId="468"/>
    <cellStyle name="Currency 52" xfId="469"/>
    <cellStyle name="Currency 52 2" xfId="470"/>
    <cellStyle name="Currency 53" xfId="471"/>
    <cellStyle name="Currency 53 2" xfId="472"/>
    <cellStyle name="Currency 54" xfId="473"/>
    <cellStyle name="Currency 54 2" xfId="474"/>
    <cellStyle name="Currency 55" xfId="475"/>
    <cellStyle name="Currency 55 2" xfId="476"/>
    <cellStyle name="Currency 56" xfId="477"/>
    <cellStyle name="Currency 56 2" xfId="478"/>
    <cellStyle name="Currency 57" xfId="479"/>
    <cellStyle name="Currency 57 2" xfId="480"/>
    <cellStyle name="Currency 58" xfId="481"/>
    <cellStyle name="Currency 58 2" xfId="482"/>
    <cellStyle name="Currency 59" xfId="483"/>
    <cellStyle name="Currency 59 2" xfId="484"/>
    <cellStyle name="Currency 6" xfId="485"/>
    <cellStyle name="Currency 60" xfId="486"/>
    <cellStyle name="Currency 60 2" xfId="487"/>
    <cellStyle name="Currency 61" xfId="488"/>
    <cellStyle name="Currency 61 2" xfId="489"/>
    <cellStyle name="Currency 62" xfId="490"/>
    <cellStyle name="Currency 62 2" xfId="491"/>
    <cellStyle name="Currency 63" xfId="492"/>
    <cellStyle name="Currency 63 2" xfId="493"/>
    <cellStyle name="Currency 64" xfId="494"/>
    <cellStyle name="Currency 64 2" xfId="495"/>
    <cellStyle name="Currency 65" xfId="496"/>
    <cellStyle name="Currency 65 2" xfId="497"/>
    <cellStyle name="Currency 66" xfId="498"/>
    <cellStyle name="Currency 66 2" xfId="499"/>
    <cellStyle name="Currency 67" xfId="500"/>
    <cellStyle name="Currency 67 2" xfId="501"/>
    <cellStyle name="Currency 68" xfId="502"/>
    <cellStyle name="Currency 68 2" xfId="503"/>
    <cellStyle name="Currency 69" xfId="504"/>
    <cellStyle name="Currency 69 2" xfId="505"/>
    <cellStyle name="Currency 7" xfId="506"/>
    <cellStyle name="Currency 7 2" xfId="507"/>
    <cellStyle name="Currency 7 2 2" xfId="508"/>
    <cellStyle name="Currency 70" xfId="509"/>
    <cellStyle name="Currency 70 2" xfId="510"/>
    <cellStyle name="Currency 8" xfId="511"/>
    <cellStyle name="Currency 8 2" xfId="512"/>
    <cellStyle name="Currency 8 3" xfId="513"/>
    <cellStyle name="Currency 8 3 2" xfId="514"/>
    <cellStyle name="Currency 8 4" xfId="515"/>
    <cellStyle name="Currency 8 4 2" xfId="516"/>
    <cellStyle name="Currency 8 5" xfId="517"/>
    <cellStyle name="Currency 9" xfId="518"/>
    <cellStyle name="Currency 9 2" xfId="519"/>
    <cellStyle name="Explanatory Text 2" xfId="520"/>
    <cellStyle name="General" xfId="521"/>
    <cellStyle name="Good 2" xfId="522"/>
    <cellStyle name="Heading 1 2" xfId="523"/>
    <cellStyle name="Heading 2 2" xfId="524"/>
    <cellStyle name="Heading 3 2" xfId="525"/>
    <cellStyle name="Heading 4 2" xfId="526"/>
    <cellStyle name="Hyperlink 2" xfId="527"/>
    <cellStyle name="Hyperlink 2 2" xfId="528"/>
    <cellStyle name="Hyperlink 2 3" xfId="529"/>
    <cellStyle name="Hyperlink 3" xfId="530"/>
    <cellStyle name="Hyperlink 4" xfId="531"/>
    <cellStyle name="Hyperlink 4 2" xfId="532"/>
    <cellStyle name="Hyperlink 4 3" xfId="533"/>
    <cellStyle name="Hyperlink 5" xfId="534"/>
    <cellStyle name="Hyperlink 6" xfId="535"/>
    <cellStyle name="Indent" xfId="536"/>
    <cellStyle name="Indent2" xfId="537"/>
    <cellStyle name="Input 2" xfId="538"/>
    <cellStyle name="Linked Cell 2" xfId="539"/>
    <cellStyle name="Neutral 2" xfId="540"/>
    <cellStyle name="Normal" xfId="0" builtinId="0"/>
    <cellStyle name="Normal (0)" xfId="541"/>
    <cellStyle name="Normal 10" xfId="542"/>
    <cellStyle name="Normal 10 2" xfId="543"/>
    <cellStyle name="Normal 10 3" xfId="544"/>
    <cellStyle name="Normal 100" xfId="545"/>
    <cellStyle name="Normal 100 2" xfId="546"/>
    <cellStyle name="Normal 100 2 2" xfId="547"/>
    <cellStyle name="Normal 100 3" xfId="548"/>
    <cellStyle name="Normal 100 3 2" xfId="549"/>
    <cellStyle name="Normal 100 4" xfId="550"/>
    <cellStyle name="Normal 101" xfId="551"/>
    <cellStyle name="Normal 101 2" xfId="552"/>
    <cellStyle name="Normal 101 2 2" xfId="553"/>
    <cellStyle name="Normal 101 3" xfId="554"/>
    <cellStyle name="Normal 101 3 2" xfId="555"/>
    <cellStyle name="Normal 101 4" xfId="556"/>
    <cellStyle name="Normal 102" xfId="557"/>
    <cellStyle name="Normal 102 2" xfId="558"/>
    <cellStyle name="Normal 102 2 2" xfId="559"/>
    <cellStyle name="Normal 102 3" xfId="560"/>
    <cellStyle name="Normal 102 3 2" xfId="561"/>
    <cellStyle name="Normal 102 4" xfId="562"/>
    <cellStyle name="Normal 103" xfId="563"/>
    <cellStyle name="Normal 103 2" xfId="564"/>
    <cellStyle name="Normal 103 2 2" xfId="565"/>
    <cellStyle name="Normal 103 3" xfId="566"/>
    <cellStyle name="Normal 103 3 2" xfId="567"/>
    <cellStyle name="Normal 103 4" xfId="568"/>
    <cellStyle name="Normal 104" xfId="569"/>
    <cellStyle name="Normal 104 2" xfId="570"/>
    <cellStyle name="Normal 104 2 2" xfId="571"/>
    <cellStyle name="Normal 104 3" xfId="572"/>
    <cellStyle name="Normal 104 3 2" xfId="573"/>
    <cellStyle name="Normal 104 4" xfId="574"/>
    <cellStyle name="Normal 105" xfId="575"/>
    <cellStyle name="Normal 105 2" xfId="576"/>
    <cellStyle name="Normal 105 2 2" xfId="577"/>
    <cellStyle name="Normal 105 3" xfId="578"/>
    <cellStyle name="Normal 105 3 2" xfId="579"/>
    <cellStyle name="Normal 105 4" xfId="580"/>
    <cellStyle name="Normal 106" xfId="581"/>
    <cellStyle name="Normal 106 2" xfId="582"/>
    <cellStyle name="Normal 106 2 2" xfId="583"/>
    <cellStyle name="Normal 106 3" xfId="584"/>
    <cellStyle name="Normal 106 3 2" xfId="585"/>
    <cellStyle name="Normal 106 4" xfId="586"/>
    <cellStyle name="Normal 107" xfId="587"/>
    <cellStyle name="Normal 107 2" xfId="588"/>
    <cellStyle name="Normal 107 2 2" xfId="589"/>
    <cellStyle name="Normal 107 3" xfId="590"/>
    <cellStyle name="Normal 107 3 2" xfId="591"/>
    <cellStyle name="Normal 107 4" xfId="592"/>
    <cellStyle name="Normal 108" xfId="593"/>
    <cellStyle name="Normal 108 2" xfId="594"/>
    <cellStyle name="Normal 108 2 2" xfId="595"/>
    <cellStyle name="Normal 108 3" xfId="596"/>
    <cellStyle name="Normal 108 3 2" xfId="597"/>
    <cellStyle name="Normal 108 4" xfId="598"/>
    <cellStyle name="Normal 109" xfId="599"/>
    <cellStyle name="Normal 109 2" xfId="600"/>
    <cellStyle name="Normal 109 2 2" xfId="601"/>
    <cellStyle name="Normal 109 3" xfId="602"/>
    <cellStyle name="Normal 109 3 2" xfId="603"/>
    <cellStyle name="Normal 109 4" xfId="604"/>
    <cellStyle name="Normal 11" xfId="605"/>
    <cellStyle name="Normal 110" xfId="606"/>
    <cellStyle name="Normal 110 2" xfId="607"/>
    <cellStyle name="Normal 110 2 2" xfId="608"/>
    <cellStyle name="Normal 110 3" xfId="609"/>
    <cellStyle name="Normal 110 3 2" xfId="610"/>
    <cellStyle name="Normal 110 4" xfId="611"/>
    <cellStyle name="Normal 111" xfId="612"/>
    <cellStyle name="Normal 111 2" xfId="613"/>
    <cellStyle name="Normal 111 2 2" xfId="614"/>
    <cellStyle name="Normal 111 3" xfId="615"/>
    <cellStyle name="Normal 111 3 2" xfId="616"/>
    <cellStyle name="Normal 111 4" xfId="617"/>
    <cellStyle name="Normal 112" xfId="618"/>
    <cellStyle name="Normal 112 2" xfId="619"/>
    <cellStyle name="Normal 112 2 2" xfId="620"/>
    <cellStyle name="Normal 112 3" xfId="621"/>
    <cellStyle name="Normal 112 3 2" xfId="622"/>
    <cellStyle name="Normal 112 4" xfId="623"/>
    <cellStyle name="Normal 113" xfId="624"/>
    <cellStyle name="Normal 113 2" xfId="625"/>
    <cellStyle name="Normal 113 2 2" xfId="626"/>
    <cellStyle name="Normal 113 3" xfId="627"/>
    <cellStyle name="Normal 113 3 2" xfId="628"/>
    <cellStyle name="Normal 113 4" xfId="629"/>
    <cellStyle name="Normal 114" xfId="630"/>
    <cellStyle name="Normal 114 2" xfId="631"/>
    <cellStyle name="Normal 114 2 2" xfId="632"/>
    <cellStyle name="Normal 114 3" xfId="633"/>
    <cellStyle name="Normal 114 3 2" xfId="634"/>
    <cellStyle name="Normal 114 4" xfId="635"/>
    <cellStyle name="Normal 115" xfId="636"/>
    <cellStyle name="Normal 115 2" xfId="637"/>
    <cellStyle name="Normal 115 2 2" xfId="638"/>
    <cellStyle name="Normal 115 3" xfId="639"/>
    <cellStyle name="Normal 115 3 2" xfId="640"/>
    <cellStyle name="Normal 115 4" xfId="641"/>
    <cellStyle name="Normal 116" xfId="642"/>
    <cellStyle name="Normal 116 2" xfId="643"/>
    <cellStyle name="Normal 116 2 2" xfId="644"/>
    <cellStyle name="Normal 116 3" xfId="645"/>
    <cellStyle name="Normal 116 3 2" xfId="646"/>
    <cellStyle name="Normal 116 4" xfId="647"/>
    <cellStyle name="Normal 117" xfId="648"/>
    <cellStyle name="Normal 117 2" xfId="649"/>
    <cellStyle name="Normal 117 2 2" xfId="650"/>
    <cellStyle name="Normal 117 3" xfId="651"/>
    <cellStyle name="Normal 117 3 2" xfId="652"/>
    <cellStyle name="Normal 117 4" xfId="653"/>
    <cellStyle name="Normal 118" xfId="654"/>
    <cellStyle name="Normal 118 2" xfId="655"/>
    <cellStyle name="Normal 118 2 2" xfId="656"/>
    <cellStyle name="Normal 118 3" xfId="657"/>
    <cellStyle name="Normal 118 3 2" xfId="658"/>
    <cellStyle name="Normal 118 4" xfId="659"/>
    <cellStyle name="Normal 119" xfId="660"/>
    <cellStyle name="Normal 119 2" xfId="661"/>
    <cellStyle name="Normal 119 2 2" xfId="662"/>
    <cellStyle name="Normal 119 3" xfId="663"/>
    <cellStyle name="Normal 119 3 2" xfId="664"/>
    <cellStyle name="Normal 119 4" xfId="665"/>
    <cellStyle name="Normal 12" xfId="666"/>
    <cellStyle name="Normal 12 2" xfId="667"/>
    <cellStyle name="Normal 12 2 2" xfId="668"/>
    <cellStyle name="Normal 12 3" xfId="669"/>
    <cellStyle name="Normal 120" xfId="670"/>
    <cellStyle name="Normal 120 2" xfId="671"/>
    <cellStyle name="Normal 120 2 2" xfId="672"/>
    <cellStyle name="Normal 120 3" xfId="673"/>
    <cellStyle name="Normal 120 3 2" xfId="674"/>
    <cellStyle name="Normal 120 4" xfId="675"/>
    <cellStyle name="Normal 121" xfId="676"/>
    <cellStyle name="Normal 121 2" xfId="677"/>
    <cellStyle name="Normal 121 2 2" xfId="678"/>
    <cellStyle name="Normal 121 3" xfId="679"/>
    <cellStyle name="Normal 121 3 2" xfId="680"/>
    <cellStyle name="Normal 121 4" xfId="681"/>
    <cellStyle name="Normal 122" xfId="682"/>
    <cellStyle name="Normal 122 2" xfId="683"/>
    <cellStyle name="Normal 122 2 2" xfId="684"/>
    <cellStyle name="Normal 122 3" xfId="685"/>
    <cellStyle name="Normal 122 3 2" xfId="686"/>
    <cellStyle name="Normal 122 4" xfId="687"/>
    <cellStyle name="Normal 123" xfId="688"/>
    <cellStyle name="Normal 123 2" xfId="689"/>
    <cellStyle name="Normal 123 2 2" xfId="690"/>
    <cellStyle name="Normal 123 3" xfId="691"/>
    <cellStyle name="Normal 123 3 2" xfId="692"/>
    <cellStyle name="Normal 123 4" xfId="693"/>
    <cellStyle name="Normal 124" xfId="694"/>
    <cellStyle name="Normal 124 2" xfId="695"/>
    <cellStyle name="Normal 124 2 2" xfId="696"/>
    <cellStyle name="Normal 124 3" xfId="697"/>
    <cellStyle name="Normal 124 3 2" xfId="698"/>
    <cellStyle name="Normal 124 4" xfId="699"/>
    <cellStyle name="Normal 125" xfId="700"/>
    <cellStyle name="Normal 125 2" xfId="701"/>
    <cellStyle name="Normal 125 2 2" xfId="702"/>
    <cellStyle name="Normal 125 3" xfId="703"/>
    <cellStyle name="Normal 125 3 2" xfId="704"/>
    <cellStyle name="Normal 125 4" xfId="705"/>
    <cellStyle name="Normal 126" xfId="706"/>
    <cellStyle name="Normal 126 2" xfId="707"/>
    <cellStyle name="Normal 126 2 2" xfId="708"/>
    <cellStyle name="Normal 126 3" xfId="709"/>
    <cellStyle name="Normal 126 3 2" xfId="710"/>
    <cellStyle name="Normal 126 4" xfId="711"/>
    <cellStyle name="Normal 127" xfId="712"/>
    <cellStyle name="Normal 127 2" xfId="713"/>
    <cellStyle name="Normal 127 2 2" xfId="714"/>
    <cellStyle name="Normal 127 3" xfId="715"/>
    <cellStyle name="Normal 127 3 2" xfId="716"/>
    <cellStyle name="Normal 127 4" xfId="717"/>
    <cellStyle name="Normal 128" xfId="718"/>
    <cellStyle name="Normal 128 2" xfId="719"/>
    <cellStyle name="Normal 128 2 2" xfId="720"/>
    <cellStyle name="Normal 128 3" xfId="721"/>
    <cellStyle name="Normal 128 3 2" xfId="722"/>
    <cellStyle name="Normal 128 4" xfId="723"/>
    <cellStyle name="Normal 129" xfId="724"/>
    <cellStyle name="Normal 13" xfId="725"/>
    <cellStyle name="Normal 13 2" xfId="726"/>
    <cellStyle name="Normal 13 3" xfId="727"/>
    <cellStyle name="Normal 13 3 2" xfId="728"/>
    <cellStyle name="Normal 13 4" xfId="729"/>
    <cellStyle name="Normal 13 4 2" xfId="730"/>
    <cellStyle name="Normal 13 5" xfId="731"/>
    <cellStyle name="Normal 13 5 2" xfId="732"/>
    <cellStyle name="Normal 13 6" xfId="733"/>
    <cellStyle name="Normal 130" xfId="734"/>
    <cellStyle name="Normal 131" xfId="735"/>
    <cellStyle name="Normal 132" xfId="736"/>
    <cellStyle name="Normal 133" xfId="737"/>
    <cellStyle name="Normal 134" xfId="738"/>
    <cellStyle name="Normal 135" xfId="739"/>
    <cellStyle name="Normal 136" xfId="740"/>
    <cellStyle name="Normal 137" xfId="741"/>
    <cellStyle name="Normal 138" xfId="742"/>
    <cellStyle name="Normal 139" xfId="743"/>
    <cellStyle name="Normal 14" xfId="744"/>
    <cellStyle name="Normal 14 2" xfId="745"/>
    <cellStyle name="Normal 14 3" xfId="746"/>
    <cellStyle name="Normal 14 3 2" xfId="747"/>
    <cellStyle name="Normal 14 3 2 2" xfId="748"/>
    <cellStyle name="Normal 14 3 3" xfId="749"/>
    <cellStyle name="Normal 14 3 3 2" xfId="750"/>
    <cellStyle name="Normal 14 3 4" xfId="751"/>
    <cellStyle name="Normal 140" xfId="752"/>
    <cellStyle name="Normal 140 2" xfId="753"/>
    <cellStyle name="Normal 140 2 2" xfId="754"/>
    <cellStyle name="Normal 140 3" xfId="755"/>
    <cellStyle name="Normal 140 3 2" xfId="756"/>
    <cellStyle name="Normal 140 4" xfId="757"/>
    <cellStyle name="Normal 141" xfId="758"/>
    <cellStyle name="Normal 141 2" xfId="759"/>
    <cellStyle name="Normal 141 2 2" xfId="760"/>
    <cellStyle name="Normal 141 3" xfId="761"/>
    <cellStyle name="Normal 141 3 2" xfId="762"/>
    <cellStyle name="Normal 141 4" xfId="763"/>
    <cellStyle name="Normal 142" xfId="764"/>
    <cellStyle name="Normal 142 2" xfId="765"/>
    <cellStyle name="Normal 142 2 2" xfId="766"/>
    <cellStyle name="Normal 142 3" xfId="767"/>
    <cellStyle name="Normal 142 3 2" xfId="768"/>
    <cellStyle name="Normal 142 4" xfId="769"/>
    <cellStyle name="Normal 143" xfId="770"/>
    <cellStyle name="Normal 143 2" xfId="771"/>
    <cellStyle name="Normal 143 2 2" xfId="772"/>
    <cellStyle name="Normal 143 3" xfId="773"/>
    <cellStyle name="Normal 143 3 2" xfId="774"/>
    <cellStyle name="Normal 143 4" xfId="775"/>
    <cellStyle name="Normal 144" xfId="776"/>
    <cellStyle name="Normal 144 2" xfId="777"/>
    <cellStyle name="Normal 144 2 2" xfId="778"/>
    <cellStyle name="Normal 144 3" xfId="779"/>
    <cellStyle name="Normal 144 3 2" xfId="780"/>
    <cellStyle name="Normal 144 4" xfId="781"/>
    <cellStyle name="Normal 145" xfId="782"/>
    <cellStyle name="Normal 145 2" xfId="783"/>
    <cellStyle name="Normal 145 2 2" xfId="784"/>
    <cellStyle name="Normal 145 3" xfId="785"/>
    <cellStyle name="Normal 145 3 2" xfId="786"/>
    <cellStyle name="Normal 145 4" xfId="787"/>
    <cellStyle name="Normal 146" xfId="788"/>
    <cellStyle name="Normal 146 2" xfId="789"/>
    <cellStyle name="Normal 146 2 2" xfId="790"/>
    <cellStyle name="Normal 146 3" xfId="791"/>
    <cellStyle name="Normal 146 3 2" xfId="792"/>
    <cellStyle name="Normal 146 4" xfId="793"/>
    <cellStyle name="Normal 147" xfId="794"/>
    <cellStyle name="Normal 147 2" xfId="795"/>
    <cellStyle name="Normal 147 2 2" xfId="796"/>
    <cellStyle name="Normal 147 3" xfId="797"/>
    <cellStyle name="Normal 147 3 2" xfId="798"/>
    <cellStyle name="Normal 147 4" xfId="799"/>
    <cellStyle name="Normal 148" xfId="800"/>
    <cellStyle name="Normal 148 2" xfId="801"/>
    <cellStyle name="Normal 148 2 2" xfId="802"/>
    <cellStyle name="Normal 148 3" xfId="803"/>
    <cellStyle name="Normal 148 3 2" xfId="804"/>
    <cellStyle name="Normal 148 4" xfId="805"/>
    <cellStyle name="Normal 149" xfId="806"/>
    <cellStyle name="Normal 15" xfId="807"/>
    <cellStyle name="Normal 15 2" xfId="808"/>
    <cellStyle name="Normal 15 2 2" xfId="809"/>
    <cellStyle name="Normal 15 3" xfId="810"/>
    <cellStyle name="Normal 15 3 2" xfId="811"/>
    <cellStyle name="Normal 15 4" xfId="812"/>
    <cellStyle name="Normal 150" xfId="813"/>
    <cellStyle name="Normal 151" xfId="814"/>
    <cellStyle name="Normal 152" xfId="815"/>
    <cellStyle name="Normal 153" xfId="816"/>
    <cellStyle name="Normal 154" xfId="817"/>
    <cellStyle name="Normal 155" xfId="818"/>
    <cellStyle name="Normal 156" xfId="819"/>
    <cellStyle name="Normal 16" xfId="820"/>
    <cellStyle name="Normal 16 2" xfId="821"/>
    <cellStyle name="Normal 16 2 2" xfId="822"/>
    <cellStyle name="Normal 16 3" xfId="823"/>
    <cellStyle name="Normal 16 3 2" xfId="824"/>
    <cellStyle name="Normal 16 4" xfId="825"/>
    <cellStyle name="Normal 17" xfId="826"/>
    <cellStyle name="Normal 17 2" xfId="827"/>
    <cellStyle name="Normal 17 2 2" xfId="828"/>
    <cellStyle name="Normal 17 3" xfId="829"/>
    <cellStyle name="Normal 17 3 2" xfId="830"/>
    <cellStyle name="Normal 17 4" xfId="831"/>
    <cellStyle name="Normal 18" xfId="832"/>
    <cellStyle name="Normal 18 2" xfId="833"/>
    <cellStyle name="Normal 18 2 2" xfId="834"/>
    <cellStyle name="Normal 18 3" xfId="835"/>
    <cellStyle name="Normal 18 3 2" xfId="836"/>
    <cellStyle name="Normal 18 4" xfId="837"/>
    <cellStyle name="Normal 19" xfId="838"/>
    <cellStyle name="Normal 19 2" xfId="839"/>
    <cellStyle name="Normal 19 2 2" xfId="840"/>
    <cellStyle name="Normal 19 3" xfId="841"/>
    <cellStyle name="Normal 19 3 2" xfId="842"/>
    <cellStyle name="Normal 19 4" xfId="843"/>
    <cellStyle name="Normal 2" xfId="844"/>
    <cellStyle name="Normal 2 10" xfId="845"/>
    <cellStyle name="Normal 2 10 2" xfId="846"/>
    <cellStyle name="Normal 2 11" xfId="847"/>
    <cellStyle name="Normal 2 2" xfId="848"/>
    <cellStyle name="Normal 2 2 2" xfId="849"/>
    <cellStyle name="Normal 2 2 2 2" xfId="850"/>
    <cellStyle name="Normal 2 2 2 3" xfId="851"/>
    <cellStyle name="Normal 2 2 2 3 2" xfId="852"/>
    <cellStyle name="Normal 2 2 2 3 2 2" xfId="853"/>
    <cellStyle name="Normal 2 2 2 3 3" xfId="854"/>
    <cellStyle name="Normal 2 2 2 3 3 2" xfId="855"/>
    <cellStyle name="Normal 2 2 2 3 4" xfId="856"/>
    <cellStyle name="Normal 2 2 3" xfId="857"/>
    <cellStyle name="Normal 2 2 4" xfId="858"/>
    <cellStyle name="Normal 2 3" xfId="859"/>
    <cellStyle name="Normal 2 3 2" xfId="860"/>
    <cellStyle name="Normal 2 3 2 2" xfId="861"/>
    <cellStyle name="Normal 2 3 2 3" xfId="862"/>
    <cellStyle name="Normal 2 3 2 3 2" xfId="863"/>
    <cellStyle name="Normal 2 3 2 3 2 2" xfId="864"/>
    <cellStyle name="Normal 2 3 2 3 3" xfId="865"/>
    <cellStyle name="Normal 2 3 2 3 3 2" xfId="866"/>
    <cellStyle name="Normal 2 3 2 3 4" xfId="867"/>
    <cellStyle name="Normal 2 3 2 4" xfId="868"/>
    <cellStyle name="Normal 2 3 3" xfId="869"/>
    <cellStyle name="Normal 2 3 3 2" xfId="870"/>
    <cellStyle name="Normal 2 3 3 2 2" xfId="871"/>
    <cellStyle name="Normal 2 3 3 2 2 2" xfId="872"/>
    <cellStyle name="Normal 2 3 3 2 3" xfId="873"/>
    <cellStyle name="Normal 2 3 3 2 3 2" xfId="874"/>
    <cellStyle name="Normal 2 3 3 2 4" xfId="875"/>
    <cellStyle name="Normal 2 3 3 3" xfId="876"/>
    <cellStyle name="Normal 2 3 3 4" xfId="877"/>
    <cellStyle name="Normal 2 3 3 4 2" xfId="878"/>
    <cellStyle name="Normal 2 3 3 5" xfId="879"/>
    <cellStyle name="Normal 2 3 3 5 2" xfId="880"/>
    <cellStyle name="Normal 2 3 3 6" xfId="881"/>
    <cellStyle name="Normal 2 3 3 7" xfId="882"/>
    <cellStyle name="Normal 2 3 4" xfId="883"/>
    <cellStyle name="Normal 2 3 5" xfId="884"/>
    <cellStyle name="Normal 2 3 6" xfId="885"/>
    <cellStyle name="Normal 2 4" xfId="886"/>
    <cellStyle name="Normal 2 4 2" xfId="887"/>
    <cellStyle name="Normal 2 4 3" xfId="888"/>
    <cellStyle name="Normal 2 5" xfId="889"/>
    <cellStyle name="Normal 2 5 2" xfId="890"/>
    <cellStyle name="Normal 2 5 3" xfId="891"/>
    <cellStyle name="Normal 2 5 3 2" xfId="892"/>
    <cellStyle name="Normal 2 5 3 2 2" xfId="893"/>
    <cellStyle name="Normal 2 5 3 3" xfId="894"/>
    <cellStyle name="Normal 2 5 3 3 2" xfId="895"/>
    <cellStyle name="Normal 2 5 3 4" xfId="896"/>
    <cellStyle name="Normal 2 6" xfId="897"/>
    <cellStyle name="Normal 2 6 2" xfId="898"/>
    <cellStyle name="Normal 2 6 2 2" xfId="899"/>
    <cellStyle name="Normal 2 6 2 2 2" xfId="900"/>
    <cellStyle name="Normal 2 6 2 3" xfId="901"/>
    <cellStyle name="Normal 2 6 2 3 2" xfId="902"/>
    <cellStyle name="Normal 2 6 2 4" xfId="903"/>
    <cellStyle name="Normal 2 6 3" xfId="904"/>
    <cellStyle name="Normal 2 7" xfId="905"/>
    <cellStyle name="Normal 2 8" xfId="906"/>
    <cellStyle name="Normal 2 9" xfId="907"/>
    <cellStyle name="Normal 2 9 2" xfId="908"/>
    <cellStyle name="Normal 2_DAVIS _EOPS_Instructions_Form PT" xfId="909"/>
    <cellStyle name="Normal 20" xfId="910"/>
    <cellStyle name="Normal 20 2" xfId="911"/>
    <cellStyle name="Normal 20 2 2" xfId="912"/>
    <cellStyle name="Normal 20 3" xfId="913"/>
    <cellStyle name="Normal 20 3 2" xfId="914"/>
    <cellStyle name="Normal 20 4" xfId="915"/>
    <cellStyle name="Normal 21" xfId="916"/>
    <cellStyle name="Normal 21 2" xfId="917"/>
    <cellStyle name="Normal 21 2 2" xfId="918"/>
    <cellStyle name="Normal 21 3" xfId="919"/>
    <cellStyle name="Normal 21 3 2" xfId="920"/>
    <cellStyle name="Normal 21 4" xfId="921"/>
    <cellStyle name="Normal 22" xfId="922"/>
    <cellStyle name="Normal 22 2" xfId="923"/>
    <cellStyle name="Normal 22 2 2" xfId="924"/>
    <cellStyle name="Normal 22 3" xfId="925"/>
    <cellStyle name="Normal 22 3 2" xfId="926"/>
    <cellStyle name="Normal 22 4" xfId="927"/>
    <cellStyle name="Normal 23" xfId="928"/>
    <cellStyle name="Normal 23 2" xfId="929"/>
    <cellStyle name="Normal 23 2 2" xfId="930"/>
    <cellStyle name="Normal 23 3" xfId="931"/>
    <cellStyle name="Normal 23 3 2" xfId="932"/>
    <cellStyle name="Normal 23 4" xfId="933"/>
    <cellStyle name="Normal 24" xfId="934"/>
    <cellStyle name="Normal 24 2" xfId="935"/>
    <cellStyle name="Normal 24 2 2" xfId="936"/>
    <cellStyle name="Normal 24 3" xfId="937"/>
    <cellStyle name="Normal 24 3 2" xfId="938"/>
    <cellStyle name="Normal 24 4" xfId="939"/>
    <cellStyle name="Normal 25" xfId="940"/>
    <cellStyle name="Normal 25 2" xfId="941"/>
    <cellStyle name="Normal 25 2 2" xfId="942"/>
    <cellStyle name="Normal 25 3" xfId="943"/>
    <cellStyle name="Normal 25 3 2" xfId="944"/>
    <cellStyle name="Normal 25 4" xfId="945"/>
    <cellStyle name="Normal 26" xfId="946"/>
    <cellStyle name="Normal 26 2" xfId="947"/>
    <cellStyle name="Normal 26 2 2" xfId="948"/>
    <cellStyle name="Normal 26 3" xfId="949"/>
    <cellStyle name="Normal 26 3 2" xfId="950"/>
    <cellStyle name="Normal 26 4" xfId="951"/>
    <cellStyle name="Normal 27" xfId="952"/>
    <cellStyle name="Normal 27 2" xfId="953"/>
    <cellStyle name="Normal 27 2 2" xfId="954"/>
    <cellStyle name="Normal 27 3" xfId="955"/>
    <cellStyle name="Normal 27 3 2" xfId="956"/>
    <cellStyle name="Normal 27 4" xfId="957"/>
    <cellStyle name="Normal 28" xfId="958"/>
    <cellStyle name="Normal 28 2" xfId="959"/>
    <cellStyle name="Normal 28 2 2" xfId="960"/>
    <cellStyle name="Normal 28 3" xfId="961"/>
    <cellStyle name="Normal 28 3 2" xfId="962"/>
    <cellStyle name="Normal 28 4" xfId="963"/>
    <cellStyle name="Normal 29" xfId="964"/>
    <cellStyle name="Normal 29 2" xfId="965"/>
    <cellStyle name="Normal 29 2 2" xfId="966"/>
    <cellStyle name="Normal 29 3" xfId="967"/>
    <cellStyle name="Normal 29 3 2" xfId="968"/>
    <cellStyle name="Normal 29 4" xfId="969"/>
    <cellStyle name="Normal 3" xfId="970"/>
    <cellStyle name="Normal 3 2" xfId="971"/>
    <cellStyle name="Normal 3 2 2" xfId="972"/>
    <cellStyle name="Normal 3 2 2 2" xfId="973"/>
    <cellStyle name="Normal 3 2 2 3" xfId="974"/>
    <cellStyle name="Normal 3 2 3" xfId="975"/>
    <cellStyle name="Normal 3 2 3 2" xfId="976"/>
    <cellStyle name="Normal 3 2 3 2 2" xfId="977"/>
    <cellStyle name="Normal 3 2 3 3" xfId="978"/>
    <cellStyle name="Normal 3 2 3 3 2" xfId="979"/>
    <cellStyle name="Normal 3 2 3 4" xfId="980"/>
    <cellStyle name="Normal 3 2 4" xfId="981"/>
    <cellStyle name="Normal 3 2 5" xfId="982"/>
    <cellStyle name="Normal 3 2 6" xfId="983"/>
    <cellStyle name="Normal 3 2 6 2" xfId="984"/>
    <cellStyle name="Normal 3 2 7" xfId="985"/>
    <cellStyle name="Normal 3 2 7 2" xfId="986"/>
    <cellStyle name="Normal 3 2 8" xfId="987"/>
    <cellStyle name="Normal 3 3" xfId="988"/>
    <cellStyle name="Normal 3 3 2" xfId="989"/>
    <cellStyle name="Normal 3 3 2 2" xfId="990"/>
    <cellStyle name="Normal 3 3 3" xfId="991"/>
    <cellStyle name="Normal 3 3 3 2" xfId="992"/>
    <cellStyle name="Normal 3 3 4" xfId="993"/>
    <cellStyle name="Normal 3 3 5" xfId="994"/>
    <cellStyle name="Normal 3 4" xfId="995"/>
    <cellStyle name="Normal 3 4 2" xfId="996"/>
    <cellStyle name="Normal 3 4 3" xfId="997"/>
    <cellStyle name="Normal 3 5" xfId="998"/>
    <cellStyle name="Normal 3 6" xfId="999"/>
    <cellStyle name="Normal 3 6 2" xfId="1000"/>
    <cellStyle name="Normal 3 6 3" xfId="1001"/>
    <cellStyle name="Normal 3 7" xfId="1002"/>
    <cellStyle name="Normal 30" xfId="1003"/>
    <cellStyle name="Normal 30 2" xfId="1004"/>
    <cellStyle name="Normal 30 2 2" xfId="1005"/>
    <cellStyle name="Normal 30 3" xfId="1006"/>
    <cellStyle name="Normal 30 3 2" xfId="1007"/>
    <cellStyle name="Normal 30 4" xfId="1008"/>
    <cellStyle name="Normal 31" xfId="1009"/>
    <cellStyle name="Normal 31 2" xfId="1010"/>
    <cellStyle name="Normal 31 2 2" xfId="1011"/>
    <cellStyle name="Normal 31 3" xfId="1012"/>
    <cellStyle name="Normal 31 3 2" xfId="1013"/>
    <cellStyle name="Normal 31 4" xfId="1014"/>
    <cellStyle name="Normal 32" xfId="1015"/>
    <cellStyle name="Normal 32 2" xfId="1016"/>
    <cellStyle name="Normal 32 2 2" xfId="1017"/>
    <cellStyle name="Normal 32 3" xfId="1018"/>
    <cellStyle name="Normal 32 3 2" xfId="1019"/>
    <cellStyle name="Normal 32 4" xfId="1020"/>
    <cellStyle name="Normal 33" xfId="1021"/>
    <cellStyle name="Normal 33 2" xfId="1022"/>
    <cellStyle name="Normal 33 2 2" xfId="1023"/>
    <cellStyle name="Normal 33 3" xfId="1024"/>
    <cellStyle name="Normal 33 3 2" xfId="1025"/>
    <cellStyle name="Normal 33 4" xfId="1026"/>
    <cellStyle name="Normal 34" xfId="1027"/>
    <cellStyle name="Normal 34 2" xfId="1028"/>
    <cellStyle name="Normal 34 2 2" xfId="1029"/>
    <cellStyle name="Normal 34 3" xfId="1030"/>
    <cellStyle name="Normal 34 3 2" xfId="1031"/>
    <cellStyle name="Normal 34 4" xfId="1032"/>
    <cellStyle name="Normal 35" xfId="1033"/>
    <cellStyle name="Normal 35 2" xfId="1034"/>
    <cellStyle name="Normal 35 2 2" xfId="1035"/>
    <cellStyle name="Normal 35 3" xfId="1036"/>
    <cellStyle name="Normal 35 3 2" xfId="1037"/>
    <cellStyle name="Normal 35 4" xfId="1038"/>
    <cellStyle name="Normal 36" xfId="1039"/>
    <cellStyle name="Normal 36 2" xfId="1040"/>
    <cellStyle name="Normal 36 2 2" xfId="1041"/>
    <cellStyle name="Normal 36 3" xfId="1042"/>
    <cellStyle name="Normal 36 3 2" xfId="1043"/>
    <cellStyle name="Normal 36 4" xfId="1044"/>
    <cellStyle name="Normal 37" xfId="1045"/>
    <cellStyle name="Normal 37 2" xfId="1046"/>
    <cellStyle name="Normal 37 2 2" xfId="1047"/>
    <cellStyle name="Normal 37 3" xfId="1048"/>
    <cellStyle name="Normal 37 3 2" xfId="1049"/>
    <cellStyle name="Normal 37 4" xfId="1050"/>
    <cellStyle name="Normal 38" xfId="1051"/>
    <cellStyle name="Normal 38 2" xfId="1052"/>
    <cellStyle name="Normal 38 2 2" xfId="1053"/>
    <cellStyle name="Normal 38 3" xfId="1054"/>
    <cellStyle name="Normal 38 3 2" xfId="1055"/>
    <cellStyle name="Normal 38 4" xfId="1056"/>
    <cellStyle name="Normal 39" xfId="1057"/>
    <cellStyle name="Normal 39 2" xfId="1058"/>
    <cellStyle name="Normal 39 2 2" xfId="1059"/>
    <cellStyle name="Normal 39 3" xfId="1060"/>
    <cellStyle name="Normal 39 3 2" xfId="1061"/>
    <cellStyle name="Normal 39 4" xfId="1062"/>
    <cellStyle name="Normal 4" xfId="1063"/>
    <cellStyle name="Normal 4 2" xfId="1064"/>
    <cellStyle name="Normal 4 3" xfId="1065"/>
    <cellStyle name="Normal 4 3 2" xfId="1066"/>
    <cellStyle name="Normal 4 3 2 2" xfId="1067"/>
    <cellStyle name="Normal 4 3 2 2 2" xfId="1068"/>
    <cellStyle name="Normal 4 3 2 3" xfId="1069"/>
    <cellStyle name="Normal 4 3 2 3 2" xfId="1070"/>
    <cellStyle name="Normal 4 3 2 4" xfId="1071"/>
    <cellStyle name="Normal 4 3 3" xfId="1072"/>
    <cellStyle name="Normal 4 4" xfId="1073"/>
    <cellStyle name="Normal 4 4 2" xfId="1074"/>
    <cellStyle name="Normal 4 4 3" xfId="1075"/>
    <cellStyle name="Normal 4 4 3 2" xfId="1076"/>
    <cellStyle name="Normal 4 4 4" xfId="1077"/>
    <cellStyle name="Normal 4 4 4 2" xfId="1078"/>
    <cellStyle name="Normal 4 4 5" xfId="1079"/>
    <cellStyle name="Normal 4 5" xfId="1080"/>
    <cellStyle name="Normal 4 6" xfId="1081"/>
    <cellStyle name="Normal 40" xfId="1082"/>
    <cellStyle name="Normal 40 2" xfId="1083"/>
    <cellStyle name="Normal 40 2 2" xfId="1084"/>
    <cellStyle name="Normal 40 3" xfId="1085"/>
    <cellStyle name="Normal 40 3 2" xfId="1086"/>
    <cellStyle name="Normal 40 4" xfId="1087"/>
    <cellStyle name="Normal 41" xfId="1088"/>
    <cellStyle name="Normal 41 2" xfId="1089"/>
    <cellStyle name="Normal 41 2 2" xfId="1090"/>
    <cellStyle name="Normal 41 3" xfId="1091"/>
    <cellStyle name="Normal 41 3 2" xfId="1092"/>
    <cellStyle name="Normal 41 4" xfId="1093"/>
    <cellStyle name="Normal 42" xfId="1094"/>
    <cellStyle name="Normal 42 2" xfId="1095"/>
    <cellStyle name="Normal 42 2 2" xfId="1096"/>
    <cellStyle name="Normal 42 3" xfId="1097"/>
    <cellStyle name="Normal 42 3 2" xfId="1098"/>
    <cellStyle name="Normal 42 4" xfId="1099"/>
    <cellStyle name="Normal 43" xfId="1100"/>
    <cellStyle name="Normal 43 2" xfId="1101"/>
    <cellStyle name="Normal 43 2 2" xfId="1102"/>
    <cellStyle name="Normal 43 3" xfId="1103"/>
    <cellStyle name="Normal 43 3 2" xfId="1104"/>
    <cellStyle name="Normal 43 4" xfId="1105"/>
    <cellStyle name="Normal 44" xfId="1106"/>
    <cellStyle name="Normal 44 2" xfId="1107"/>
    <cellStyle name="Normal 44 2 2" xfId="1108"/>
    <cellStyle name="Normal 44 3" xfId="1109"/>
    <cellStyle name="Normal 44 3 2" xfId="1110"/>
    <cellStyle name="Normal 44 4" xfId="1111"/>
    <cellStyle name="Normal 45" xfId="1112"/>
    <cellStyle name="Normal 45 2" xfId="1113"/>
    <cellStyle name="Normal 45 2 2" xfId="1114"/>
    <cellStyle name="Normal 45 3" xfId="1115"/>
    <cellStyle name="Normal 45 3 2" xfId="1116"/>
    <cellStyle name="Normal 45 4" xfId="1117"/>
    <cellStyle name="Normal 46" xfId="1118"/>
    <cellStyle name="Normal 46 2" xfId="1119"/>
    <cellStyle name="Normal 46 2 2" xfId="1120"/>
    <cellStyle name="Normal 46 3" xfId="1121"/>
    <cellStyle name="Normal 46 3 2" xfId="1122"/>
    <cellStyle name="Normal 46 4" xfId="1123"/>
    <cellStyle name="Normal 47" xfId="1124"/>
    <cellStyle name="Normal 47 2" xfId="1125"/>
    <cellStyle name="Normal 47 2 2" xfId="1126"/>
    <cellStyle name="Normal 47 3" xfId="1127"/>
    <cellStyle name="Normal 47 3 2" xfId="1128"/>
    <cellStyle name="Normal 47 4" xfId="1129"/>
    <cellStyle name="Normal 48" xfId="1130"/>
    <cellStyle name="Normal 48 2" xfId="1131"/>
    <cellStyle name="Normal 48 2 2" xfId="1132"/>
    <cellStyle name="Normal 48 3" xfId="1133"/>
    <cellStyle name="Normal 48 3 2" xfId="1134"/>
    <cellStyle name="Normal 48 4" xfId="1135"/>
    <cellStyle name="Normal 49" xfId="1136"/>
    <cellStyle name="Normal 49 2" xfId="1137"/>
    <cellStyle name="Normal 49 2 2" xfId="1138"/>
    <cellStyle name="Normal 49 3" xfId="1139"/>
    <cellStyle name="Normal 49 3 2" xfId="1140"/>
    <cellStyle name="Normal 49 4" xfId="1141"/>
    <cellStyle name="Normal 5" xfId="1142"/>
    <cellStyle name="Normal 5 2" xfId="1143"/>
    <cellStyle name="Normal 5 2 2" xfId="1144"/>
    <cellStyle name="Normal 5 2 3" xfId="1145"/>
    <cellStyle name="Normal 5 2 3 2" xfId="1146"/>
    <cellStyle name="Normal 5 2 3 2 2" xfId="1147"/>
    <cellStyle name="Normal 5 2 3 3" xfId="1148"/>
    <cellStyle name="Normal 5 2 3 3 2" xfId="1149"/>
    <cellStyle name="Normal 5 2 3 4" xfId="1150"/>
    <cellStyle name="Normal 5 3" xfId="1151"/>
    <cellStyle name="Normal 5 4" xfId="1152"/>
    <cellStyle name="Normal 50" xfId="1153"/>
    <cellStyle name="Normal 50 2" xfId="1154"/>
    <cellStyle name="Normal 50 2 2" xfId="1155"/>
    <cellStyle name="Normal 50 3" xfId="1156"/>
    <cellStyle name="Normal 50 3 2" xfId="1157"/>
    <cellStyle name="Normal 50 4" xfId="1158"/>
    <cellStyle name="Normal 51" xfId="1159"/>
    <cellStyle name="Normal 51 2" xfId="1160"/>
    <cellStyle name="Normal 51 2 2" xfId="1161"/>
    <cellStyle name="Normal 51 3" xfId="1162"/>
    <cellStyle name="Normal 51 3 2" xfId="1163"/>
    <cellStyle name="Normal 51 4" xfId="1164"/>
    <cellStyle name="Normal 52" xfId="1165"/>
    <cellStyle name="Normal 52 2" xfId="1166"/>
    <cellStyle name="Normal 52 2 2" xfId="1167"/>
    <cellStyle name="Normal 52 3" xfId="1168"/>
    <cellStyle name="Normal 52 3 2" xfId="1169"/>
    <cellStyle name="Normal 52 4" xfId="1170"/>
    <cellStyle name="Normal 53" xfId="1171"/>
    <cellStyle name="Normal 53 2" xfId="1172"/>
    <cellStyle name="Normal 53 2 2" xfId="1173"/>
    <cellStyle name="Normal 53 3" xfId="1174"/>
    <cellStyle name="Normal 53 3 2" xfId="1175"/>
    <cellStyle name="Normal 53 4" xfId="1176"/>
    <cellStyle name="Normal 54" xfId="1177"/>
    <cellStyle name="Normal 54 2" xfId="1178"/>
    <cellStyle name="Normal 54 2 2" xfId="1179"/>
    <cellStyle name="Normal 54 3" xfId="1180"/>
    <cellStyle name="Normal 54 3 2" xfId="1181"/>
    <cellStyle name="Normal 54 4" xfId="1182"/>
    <cellStyle name="Normal 55" xfId="1183"/>
    <cellStyle name="Normal 55 2" xfId="1184"/>
    <cellStyle name="Normal 55 2 2" xfId="1185"/>
    <cellStyle name="Normal 55 3" xfId="1186"/>
    <cellStyle name="Normal 55 3 2" xfId="1187"/>
    <cellStyle name="Normal 55 4" xfId="1188"/>
    <cellStyle name="Normal 56" xfId="1189"/>
    <cellStyle name="Normal 56 2" xfId="1190"/>
    <cellStyle name="Normal 56 2 2" xfId="1191"/>
    <cellStyle name="Normal 56 3" xfId="1192"/>
    <cellStyle name="Normal 56 3 2" xfId="1193"/>
    <cellStyle name="Normal 56 4" xfId="1194"/>
    <cellStyle name="Normal 57" xfId="1195"/>
    <cellStyle name="Normal 57 2" xfId="1196"/>
    <cellStyle name="Normal 57 2 2" xfId="1197"/>
    <cellStyle name="Normal 57 3" xfId="1198"/>
    <cellStyle name="Normal 57 3 2" xfId="1199"/>
    <cellStyle name="Normal 57 4" xfId="1200"/>
    <cellStyle name="Normal 58" xfId="1201"/>
    <cellStyle name="Normal 58 2" xfId="1202"/>
    <cellStyle name="Normal 58 2 2" xfId="1203"/>
    <cellStyle name="Normal 58 3" xfId="1204"/>
    <cellStyle name="Normal 58 3 2" xfId="1205"/>
    <cellStyle name="Normal 58 4" xfId="1206"/>
    <cellStyle name="Normal 59" xfId="1207"/>
    <cellStyle name="Normal 59 2" xfId="1208"/>
    <cellStyle name="Normal 59 2 2" xfId="1209"/>
    <cellStyle name="Normal 59 3" xfId="1210"/>
    <cellStyle name="Normal 59 3 2" xfId="1211"/>
    <cellStyle name="Normal 59 4" xfId="1212"/>
    <cellStyle name="Normal 6" xfId="1213"/>
    <cellStyle name="Normal 6 2" xfId="1214"/>
    <cellStyle name="Normal 6 3" xfId="1215"/>
    <cellStyle name="Normal 6 3 2" xfId="1216"/>
    <cellStyle name="Normal 6 3 3" xfId="1217"/>
    <cellStyle name="Normal 6 3 3 2" xfId="1218"/>
    <cellStyle name="Normal 6 3 4" xfId="1219"/>
    <cellStyle name="Normal 6 3 4 2" xfId="1220"/>
    <cellStyle name="Normal 6 3 5" xfId="1221"/>
    <cellStyle name="Normal 60" xfId="1222"/>
    <cellStyle name="Normal 60 2" xfId="1223"/>
    <cellStyle name="Normal 60 2 2" xfId="1224"/>
    <cellStyle name="Normal 60 3" xfId="1225"/>
    <cellStyle name="Normal 60 3 2" xfId="1226"/>
    <cellStyle name="Normal 60 4" xfId="1227"/>
    <cellStyle name="Normal 61" xfId="1228"/>
    <cellStyle name="Normal 61 2" xfId="1229"/>
    <cellStyle name="Normal 61 2 2" xfId="1230"/>
    <cellStyle name="Normal 61 3" xfId="1231"/>
    <cellStyle name="Normal 61 3 2" xfId="1232"/>
    <cellStyle name="Normal 61 4" xfId="1233"/>
    <cellStyle name="Normal 62" xfId="1234"/>
    <cellStyle name="Normal 62 2" xfId="1235"/>
    <cellStyle name="Normal 62 2 2" xfId="1236"/>
    <cellStyle name="Normal 62 3" xfId="1237"/>
    <cellStyle name="Normal 62 3 2" xfId="1238"/>
    <cellStyle name="Normal 62 4" xfId="1239"/>
    <cellStyle name="Normal 63" xfId="1240"/>
    <cellStyle name="Normal 63 2" xfId="1241"/>
    <cellStyle name="Normal 63 2 2" xfId="1242"/>
    <cellStyle name="Normal 63 3" xfId="1243"/>
    <cellStyle name="Normal 63 3 2" xfId="1244"/>
    <cellStyle name="Normal 63 4" xfId="1245"/>
    <cellStyle name="Normal 64" xfId="1246"/>
    <cellStyle name="Normal 64 2" xfId="1247"/>
    <cellStyle name="Normal 64 2 2" xfId="1248"/>
    <cellStyle name="Normal 64 3" xfId="1249"/>
    <cellStyle name="Normal 64 3 2" xfId="1250"/>
    <cellStyle name="Normal 64 4" xfId="1251"/>
    <cellStyle name="Normal 65" xfId="1252"/>
    <cellStyle name="Normal 65 2" xfId="1253"/>
    <cellStyle name="Normal 65 2 2" xfId="1254"/>
    <cellStyle name="Normal 65 3" xfId="1255"/>
    <cellStyle name="Normal 65 3 2" xfId="1256"/>
    <cellStyle name="Normal 65 4" xfId="1257"/>
    <cellStyle name="Normal 66" xfId="1258"/>
    <cellStyle name="Normal 66 2" xfId="1259"/>
    <cellStyle name="Normal 66 2 2" xfId="1260"/>
    <cellStyle name="Normal 66 3" xfId="1261"/>
    <cellStyle name="Normal 66 3 2" xfId="1262"/>
    <cellStyle name="Normal 66 4" xfId="1263"/>
    <cellStyle name="Normal 67" xfId="1264"/>
    <cellStyle name="Normal 67 2" xfId="1265"/>
    <cellStyle name="Normal 67 2 2" xfId="1266"/>
    <cellStyle name="Normal 67 3" xfId="1267"/>
    <cellStyle name="Normal 67 3 2" xfId="1268"/>
    <cellStyle name="Normal 67 4" xfId="1269"/>
    <cellStyle name="Normal 68" xfId="1270"/>
    <cellStyle name="Normal 68 2" xfId="1271"/>
    <cellStyle name="Normal 68 2 2" xfId="1272"/>
    <cellStyle name="Normal 68 3" xfId="1273"/>
    <cellStyle name="Normal 68 3 2" xfId="1274"/>
    <cellStyle name="Normal 68 4" xfId="1275"/>
    <cellStyle name="Normal 69" xfId="1276"/>
    <cellStyle name="Normal 69 2" xfId="1277"/>
    <cellStyle name="Normal 69 2 2" xfId="1278"/>
    <cellStyle name="Normal 69 3" xfId="1279"/>
    <cellStyle name="Normal 69 3 2" xfId="1280"/>
    <cellStyle name="Normal 69 4" xfId="1281"/>
    <cellStyle name="Normal 7" xfId="1282"/>
    <cellStyle name="Normal 7 2" xfId="1283"/>
    <cellStyle name="Normal 7 2 2" xfId="1284"/>
    <cellStyle name="Normal 7 2 3" xfId="1285"/>
    <cellStyle name="Normal 7 3" xfId="1286"/>
    <cellStyle name="Normal 7 3 2" xfId="1287"/>
    <cellStyle name="Normal 7 3 2 2" xfId="1288"/>
    <cellStyle name="Normal 7 3 3" xfId="1289"/>
    <cellStyle name="Normal 7 3 3 2" xfId="1290"/>
    <cellStyle name="Normal 7 3 4" xfId="1291"/>
    <cellStyle name="Normal 70" xfId="1292"/>
    <cellStyle name="Normal 70 2" xfId="1293"/>
    <cellStyle name="Normal 70 2 2" xfId="1294"/>
    <cellStyle name="Normal 70 3" xfId="1295"/>
    <cellStyle name="Normal 70 3 2" xfId="1296"/>
    <cellStyle name="Normal 70 4" xfId="1297"/>
    <cellStyle name="Normal 71" xfId="1298"/>
    <cellStyle name="Normal 71 2" xfId="1299"/>
    <cellStyle name="Normal 71 2 2" xfId="1300"/>
    <cellStyle name="Normal 71 3" xfId="1301"/>
    <cellStyle name="Normal 71 3 2" xfId="1302"/>
    <cellStyle name="Normal 71 4" xfId="1303"/>
    <cellStyle name="Normal 72" xfId="1304"/>
    <cellStyle name="Normal 72 2" xfId="1305"/>
    <cellStyle name="Normal 72 2 2" xfId="1306"/>
    <cellStyle name="Normal 72 3" xfId="1307"/>
    <cellStyle name="Normal 72 3 2" xfId="1308"/>
    <cellStyle name="Normal 72 4" xfId="1309"/>
    <cellStyle name="Normal 73" xfId="1310"/>
    <cellStyle name="Normal 73 2" xfId="1311"/>
    <cellStyle name="Normal 73 2 2" xfId="1312"/>
    <cellStyle name="Normal 73 3" xfId="1313"/>
    <cellStyle name="Normal 73 3 2" xfId="1314"/>
    <cellStyle name="Normal 73 4" xfId="1315"/>
    <cellStyle name="Normal 74" xfId="1316"/>
    <cellStyle name="Normal 74 2" xfId="1317"/>
    <cellStyle name="Normal 74 2 2" xfId="1318"/>
    <cellStyle name="Normal 74 3" xfId="1319"/>
    <cellStyle name="Normal 74 3 2" xfId="1320"/>
    <cellStyle name="Normal 74 4" xfId="1321"/>
    <cellStyle name="Normal 75" xfId="1322"/>
    <cellStyle name="Normal 75 2" xfId="1323"/>
    <cellStyle name="Normal 75 2 2" xfId="1324"/>
    <cellStyle name="Normal 75 3" xfId="1325"/>
    <cellStyle name="Normal 75 3 2" xfId="1326"/>
    <cellStyle name="Normal 75 4" xfId="1327"/>
    <cellStyle name="Normal 76" xfId="1328"/>
    <cellStyle name="Normal 76 2" xfId="1329"/>
    <cellStyle name="Normal 76 2 2" xfId="1330"/>
    <cellStyle name="Normal 76 3" xfId="1331"/>
    <cellStyle name="Normal 76 3 2" xfId="1332"/>
    <cellStyle name="Normal 76 4" xfId="1333"/>
    <cellStyle name="Normal 77" xfId="1334"/>
    <cellStyle name="Normal 77 2" xfId="1335"/>
    <cellStyle name="Normal 77 2 2" xfId="1336"/>
    <cellStyle name="Normal 77 3" xfId="1337"/>
    <cellStyle name="Normal 77 3 2" xfId="1338"/>
    <cellStyle name="Normal 77 4" xfId="1339"/>
    <cellStyle name="Normal 78" xfId="1340"/>
    <cellStyle name="Normal 78 2" xfId="1341"/>
    <cellStyle name="Normal 78 2 2" xfId="1342"/>
    <cellStyle name="Normal 78 3" xfId="1343"/>
    <cellStyle name="Normal 78 3 2" xfId="1344"/>
    <cellStyle name="Normal 78 4" xfId="1345"/>
    <cellStyle name="Normal 79" xfId="1346"/>
    <cellStyle name="Normal 79 2" xfId="1347"/>
    <cellStyle name="Normal 79 2 2" xfId="1348"/>
    <cellStyle name="Normal 79 3" xfId="1349"/>
    <cellStyle name="Normal 79 3 2" xfId="1350"/>
    <cellStyle name="Normal 79 4" xfId="1351"/>
    <cellStyle name="Normal 8" xfId="1352"/>
    <cellStyle name="Normal 8 2" xfId="1353"/>
    <cellStyle name="Normal 8 3" xfId="1354"/>
    <cellStyle name="Normal 8 3 2" xfId="1355"/>
    <cellStyle name="Normal 8 3 2 2" xfId="1356"/>
    <cellStyle name="Normal 8 3 3" xfId="1357"/>
    <cellStyle name="Normal 8 3 3 2" xfId="1358"/>
    <cellStyle name="Normal 8 3 4" xfId="1359"/>
    <cellStyle name="Normal 80" xfId="1360"/>
    <cellStyle name="Normal 80 2" xfId="1361"/>
    <cellStyle name="Normal 80 2 2" xfId="1362"/>
    <cellStyle name="Normal 80 3" xfId="1363"/>
    <cellStyle name="Normal 80 3 2" xfId="1364"/>
    <cellStyle name="Normal 80 4" xfId="1365"/>
    <cellStyle name="Normal 81" xfId="1366"/>
    <cellStyle name="Normal 81 2" xfId="1367"/>
    <cellStyle name="Normal 81 2 2" xfId="1368"/>
    <cellStyle name="Normal 81 3" xfId="1369"/>
    <cellStyle name="Normal 81 3 2" xfId="1370"/>
    <cellStyle name="Normal 81 4" xfId="1371"/>
    <cellStyle name="Normal 82" xfId="1372"/>
    <cellStyle name="Normal 82 2" xfId="1373"/>
    <cellStyle name="Normal 82 2 2" xfId="1374"/>
    <cellStyle name="Normal 82 3" xfId="1375"/>
    <cellStyle name="Normal 82 3 2" xfId="1376"/>
    <cellStyle name="Normal 82 4" xfId="1377"/>
    <cellStyle name="Normal 83" xfId="1378"/>
    <cellStyle name="Normal 83 2" xfId="1379"/>
    <cellStyle name="Normal 83 2 2" xfId="1380"/>
    <cellStyle name="Normal 83 3" xfId="1381"/>
    <cellStyle name="Normal 83 3 2" xfId="1382"/>
    <cellStyle name="Normal 83 4" xfId="1383"/>
    <cellStyle name="Normal 84" xfId="1384"/>
    <cellStyle name="Normal 84 2" xfId="1385"/>
    <cellStyle name="Normal 84 2 2" xfId="1386"/>
    <cellStyle name="Normal 84 3" xfId="1387"/>
    <cellStyle name="Normal 84 3 2" xfId="1388"/>
    <cellStyle name="Normal 84 4" xfId="1389"/>
    <cellStyle name="Normal 85" xfId="1390"/>
    <cellStyle name="Normal 85 2" xfId="1391"/>
    <cellStyle name="Normal 85 2 2" xfId="1392"/>
    <cellStyle name="Normal 85 3" xfId="1393"/>
    <cellStyle name="Normal 85 3 2" xfId="1394"/>
    <cellStyle name="Normal 85 4" xfId="1395"/>
    <cellStyle name="Normal 86" xfId="1396"/>
    <cellStyle name="Normal 86 2" xfId="1397"/>
    <cellStyle name="Normal 86 2 2" xfId="1398"/>
    <cellStyle name="Normal 86 3" xfId="1399"/>
    <cellStyle name="Normal 86 3 2" xfId="1400"/>
    <cellStyle name="Normal 86 4" xfId="1401"/>
    <cellStyle name="Normal 87" xfId="1402"/>
    <cellStyle name="Normal 87 2" xfId="1403"/>
    <cellStyle name="Normal 87 2 2" xfId="1404"/>
    <cellStyle name="Normal 87 3" xfId="1405"/>
    <cellStyle name="Normal 87 3 2" xfId="1406"/>
    <cellStyle name="Normal 87 4" xfId="1407"/>
    <cellStyle name="Normal 88" xfId="1408"/>
    <cellStyle name="Normal 88 2" xfId="1409"/>
    <cellStyle name="Normal 88 2 2" xfId="1410"/>
    <cellStyle name="Normal 88 3" xfId="1411"/>
    <cellStyle name="Normal 88 3 2" xfId="1412"/>
    <cellStyle name="Normal 88 4" xfId="1413"/>
    <cellStyle name="Normal 89" xfId="1414"/>
    <cellStyle name="Normal 89 2" xfId="1415"/>
    <cellStyle name="Normal 89 2 2" xfId="1416"/>
    <cellStyle name="Normal 89 3" xfId="1417"/>
    <cellStyle name="Normal 89 3 2" xfId="1418"/>
    <cellStyle name="Normal 89 4" xfId="1419"/>
    <cellStyle name="Normal 9" xfId="1420"/>
    <cellStyle name="Normal 9 2" xfId="1421"/>
    <cellStyle name="Normal 9 2 2" xfId="1422"/>
    <cellStyle name="Normal 9 2 2 2" xfId="1423"/>
    <cellStyle name="Normal 9 2 3" xfId="1424"/>
    <cellStyle name="Normal 9 2 3 2" xfId="1425"/>
    <cellStyle name="Normal 9 2 4" xfId="1426"/>
    <cellStyle name="Normal 9 2 5" xfId="1427"/>
    <cellStyle name="Normal 90" xfId="1428"/>
    <cellStyle name="Normal 90 2" xfId="1429"/>
    <cellStyle name="Normal 90 2 2" xfId="1430"/>
    <cellStyle name="Normal 90 3" xfId="1431"/>
    <cellStyle name="Normal 90 3 2" xfId="1432"/>
    <cellStyle name="Normal 90 4" xfId="1433"/>
    <cellStyle name="Normal 91" xfId="1434"/>
    <cellStyle name="Normal 91 2" xfId="1435"/>
    <cellStyle name="Normal 91 2 2" xfId="1436"/>
    <cellStyle name="Normal 91 3" xfId="1437"/>
    <cellStyle name="Normal 91 3 2" xfId="1438"/>
    <cellStyle name="Normal 91 4" xfId="1439"/>
    <cellStyle name="Normal 92" xfId="1440"/>
    <cellStyle name="Normal 92 2" xfId="1441"/>
    <cellStyle name="Normal 92 2 2" xfId="1442"/>
    <cellStyle name="Normal 92 3" xfId="1443"/>
    <cellStyle name="Normal 92 3 2" xfId="1444"/>
    <cellStyle name="Normal 92 4" xfId="1445"/>
    <cellStyle name="Normal 93" xfId="1446"/>
    <cellStyle name="Normal 93 2" xfId="1447"/>
    <cellStyle name="Normal 93 2 2" xfId="1448"/>
    <cellStyle name="Normal 93 3" xfId="1449"/>
    <cellStyle name="Normal 93 3 2" xfId="1450"/>
    <cellStyle name="Normal 93 4" xfId="1451"/>
    <cellStyle name="Normal 94" xfId="1452"/>
    <cellStyle name="Normal 94 2" xfId="1453"/>
    <cellStyle name="Normal 94 2 2" xfId="1454"/>
    <cellStyle name="Normal 94 3" xfId="1455"/>
    <cellStyle name="Normal 94 3 2" xfId="1456"/>
    <cellStyle name="Normal 94 4" xfId="1457"/>
    <cellStyle name="Normal 95" xfId="1458"/>
    <cellStyle name="Normal 95 2" xfId="1459"/>
    <cellStyle name="Normal 95 2 2" xfId="1460"/>
    <cellStyle name="Normal 95 3" xfId="1461"/>
    <cellStyle name="Normal 95 3 2" xfId="1462"/>
    <cellStyle name="Normal 95 4" xfId="1463"/>
    <cellStyle name="Normal 96" xfId="1464"/>
    <cellStyle name="Normal 96 2" xfId="1465"/>
    <cellStyle name="Normal 96 2 2" xfId="1466"/>
    <cellStyle name="Normal 96 3" xfId="1467"/>
    <cellStyle name="Normal 96 3 2" xfId="1468"/>
    <cellStyle name="Normal 96 4" xfId="1469"/>
    <cellStyle name="Normal 97" xfId="1470"/>
    <cellStyle name="Normal 97 2" xfId="1471"/>
    <cellStyle name="Normal 97 2 2" xfId="1472"/>
    <cellStyle name="Normal 97 3" xfId="1473"/>
    <cellStyle name="Normal 97 3 2" xfId="1474"/>
    <cellStyle name="Normal 97 4" xfId="1475"/>
    <cellStyle name="Normal 98" xfId="1476"/>
    <cellStyle name="Normal 98 2" xfId="1477"/>
    <cellStyle name="Normal 98 2 2" xfId="1478"/>
    <cellStyle name="Normal 98 3" xfId="1479"/>
    <cellStyle name="Normal 98 3 2" xfId="1480"/>
    <cellStyle name="Normal 98 4" xfId="1481"/>
    <cellStyle name="Normal 99" xfId="1482"/>
    <cellStyle name="Normal 99 2" xfId="1483"/>
    <cellStyle name="Normal 99 2 2" xfId="1484"/>
    <cellStyle name="Normal 99 3" xfId="1485"/>
    <cellStyle name="Normal 99 3 2" xfId="1486"/>
    <cellStyle name="Normal 99 4" xfId="1487"/>
    <cellStyle name="Note 2" xfId="1488"/>
    <cellStyle name="Note 2 2" xfId="1489"/>
    <cellStyle name="Note 2 3" xfId="1490"/>
    <cellStyle name="Note 2 3 2" xfId="1491"/>
    <cellStyle name="Note 2 3 2 2" xfId="1492"/>
    <cellStyle name="Note 2 3 3" xfId="1493"/>
    <cellStyle name="Note 2 3 3 2" xfId="1494"/>
    <cellStyle name="Note 2 3 4" xfId="1495"/>
    <cellStyle name="Note 2 4" xfId="1496"/>
    <cellStyle name="Note 2 5" xfId="1497"/>
    <cellStyle name="Note 2 5 2" xfId="1498"/>
    <cellStyle name="Note 2 5 2 2" xfId="1499"/>
    <cellStyle name="Note 2 5 3" xfId="1500"/>
    <cellStyle name="Note 2 5 3 2" xfId="1501"/>
    <cellStyle name="Note 2 5 4" xfId="1502"/>
    <cellStyle name="Note 2 6" xfId="1503"/>
    <cellStyle name="Note 3" xfId="1504"/>
    <cellStyle name="Note 3 2" xfId="1505"/>
    <cellStyle name="Note 3 3" xfId="1506"/>
    <cellStyle name="Note 3 3 2" xfId="1507"/>
    <cellStyle name="Note 3 3 2 2" xfId="1508"/>
    <cellStyle name="Note 3 3 3" xfId="1509"/>
    <cellStyle name="Note 3 3 3 2" xfId="1510"/>
    <cellStyle name="Note 3 3 4" xfId="1511"/>
    <cellStyle name="Output 2" xfId="1512"/>
    <cellStyle name="Percent 10" xfId="1513"/>
    <cellStyle name="Percent 10 2" xfId="1514"/>
    <cellStyle name="Percent 10 2 2" xfId="1515"/>
    <cellStyle name="Percent 10 3" xfId="1516"/>
    <cellStyle name="Percent 10 3 2" xfId="1517"/>
    <cellStyle name="Percent 10 4" xfId="1518"/>
    <cellStyle name="Percent 11" xfId="1519"/>
    <cellStyle name="Percent 11 2" xfId="1520"/>
    <cellStyle name="Percent 12" xfId="1521"/>
    <cellStyle name="Percent 12 2" xfId="1522"/>
    <cellStyle name="Percent 2" xfId="1523"/>
    <cellStyle name="Percent 2 2" xfId="1524"/>
    <cellStyle name="Percent 2 3" xfId="1525"/>
    <cellStyle name="Percent 2 3 2" xfId="1526"/>
    <cellStyle name="Percent 2 3 2 2" xfId="1527"/>
    <cellStyle name="Percent 2 4" xfId="1528"/>
    <cellStyle name="Percent 2 5" xfId="1529"/>
    <cellStyle name="Percent 2 5 2" xfId="1530"/>
    <cellStyle name="Percent 2 6" xfId="1531"/>
    <cellStyle name="Percent 3" xfId="1532"/>
    <cellStyle name="Percent 3 2" xfId="1533"/>
    <cellStyle name="Percent 3 2 2" xfId="1534"/>
    <cellStyle name="Percent 3 2 3" xfId="1535"/>
    <cellStyle name="Percent 4" xfId="1536"/>
    <cellStyle name="Percent 4 2" xfId="1537"/>
    <cellStyle name="Percent 4 3" xfId="1538"/>
    <cellStyle name="Percent 4 3 2" xfId="1539"/>
    <cellStyle name="Percent 4 3 2 2" xfId="1540"/>
    <cellStyle name="Percent 5" xfId="1541"/>
    <cellStyle name="Percent 6" xfId="1542"/>
    <cellStyle name="Percent 6 2" xfId="1543"/>
    <cellStyle name="Percent 6 3" xfId="1544"/>
    <cellStyle name="Percent 6 4" xfId="1545"/>
    <cellStyle name="Percent 6 4 2" xfId="1546"/>
    <cellStyle name="Percent 6 4 2 2" xfId="1547"/>
    <cellStyle name="Percent 6 4 3" xfId="1548"/>
    <cellStyle name="Percent 6 4 3 2" xfId="1549"/>
    <cellStyle name="Percent 6 4 4" xfId="1550"/>
    <cellStyle name="Percent 7" xfId="1551"/>
    <cellStyle name="Percent 7 2" xfId="1552"/>
    <cellStyle name="Percent 8" xfId="1553"/>
    <cellStyle name="Percent 9" xfId="1554"/>
    <cellStyle name="Pesetas" xfId="1555"/>
    <cellStyle name="Pesetas 2" xfId="1556"/>
    <cellStyle name="Pesetas 3" xfId="1557"/>
    <cellStyle name="Pesetas 4" xfId="1558"/>
    <cellStyle name="Pesetas 5" xfId="1559"/>
    <cellStyle name="Pesetas 6" xfId="1560"/>
    <cellStyle name="TableTitles" xfId="1561"/>
    <cellStyle name="Title 2" xfId="1562"/>
    <cellStyle name="Total 2" xfId="1563"/>
    <cellStyle name="Variable" xfId="1564"/>
    <cellStyle name="Warning Text 2" xfId="15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3"/>
  <sheetViews>
    <sheetView tabSelected="1" view="pageBreakPreview" zoomScaleNormal="90" zoomScaleSheetLayoutView="100" workbookViewId="0">
      <pane xSplit="3" ySplit="5" topLeftCell="T108" activePane="bottomRight" state="frozen"/>
      <selection pane="topRight" activeCell="B1" sqref="B1"/>
      <selection pane="bottomLeft" activeCell="A6" sqref="A6"/>
      <selection pane="bottomRight" activeCell="W195" sqref="W195:W196"/>
    </sheetView>
  </sheetViews>
  <sheetFormatPr defaultRowHeight="14.25" outlineLevelRow="2"/>
  <cols>
    <col min="1" max="1" width="9.140625" style="4"/>
    <col min="2" max="2" width="10.85546875" style="4" bestFit="1" customWidth="1"/>
    <col min="3" max="3" width="74.42578125" style="43" customWidth="1"/>
    <col min="4" max="4" width="25.85546875" style="44" customWidth="1"/>
    <col min="5" max="8" width="21.42578125" style="45" customWidth="1"/>
    <col min="9" max="14" width="21.42578125" style="4" customWidth="1"/>
    <col min="15" max="15" width="31.42578125" style="4" bestFit="1" customWidth="1"/>
    <col min="16" max="23" width="21.42578125" style="4" customWidth="1"/>
    <col min="24" max="24" width="23.85546875" style="4" bestFit="1" customWidth="1"/>
    <col min="25" max="27" width="21.42578125" style="4" customWidth="1"/>
    <col min="28" max="28" width="28.5703125" style="4" bestFit="1" customWidth="1"/>
    <col min="29" max="30" width="21.42578125" style="4" customWidth="1"/>
    <col min="31" max="16384" width="9.140625" style="4"/>
  </cols>
  <sheetData>
    <row r="1" spans="3:30" ht="39.75" customHeight="1">
      <c r="C1" s="1" t="s">
        <v>0</v>
      </c>
      <c r="D1" s="2"/>
      <c r="E1" s="3"/>
      <c r="F1" s="3"/>
      <c r="G1" s="3"/>
      <c r="H1" s="3"/>
    </row>
    <row r="2" spans="3:30" ht="17.100000000000001" customHeight="1">
      <c r="C2" s="49" t="s">
        <v>1</v>
      </c>
      <c r="D2" s="49"/>
      <c r="E2" s="49"/>
      <c r="F2" s="49"/>
      <c r="G2" s="49"/>
      <c r="H2" s="49"/>
    </row>
    <row r="3" spans="3:30" ht="17.100000000000001" customHeight="1">
      <c r="C3" s="49" t="s">
        <v>2</v>
      </c>
      <c r="D3" s="49"/>
      <c r="E3" s="49"/>
      <c r="F3" s="49"/>
      <c r="G3" s="49"/>
      <c r="H3" s="49"/>
    </row>
    <row r="4" spans="3:30" ht="17.100000000000001" customHeight="1">
      <c r="C4" s="50" t="s">
        <v>3</v>
      </c>
      <c r="D4" s="50"/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5" t="s">
        <v>17</v>
      </c>
      <c r="S4" s="5" t="s">
        <v>18</v>
      </c>
      <c r="T4" s="5" t="s">
        <v>19</v>
      </c>
      <c r="U4" s="5" t="s">
        <v>20</v>
      </c>
      <c r="V4" s="5" t="s">
        <v>21</v>
      </c>
      <c r="W4" s="5" t="s">
        <v>22</v>
      </c>
      <c r="X4" s="5" t="s">
        <v>23</v>
      </c>
      <c r="Y4" s="5" t="s">
        <v>24</v>
      </c>
      <c r="Z4" s="5" t="s">
        <v>25</v>
      </c>
      <c r="AA4" s="5" t="s">
        <v>26</v>
      </c>
      <c r="AB4" s="5" t="s">
        <v>27</v>
      </c>
      <c r="AC4" s="5" t="s">
        <v>28</v>
      </c>
      <c r="AD4" s="5" t="s">
        <v>29</v>
      </c>
    </row>
    <row r="5" spans="3:30" ht="23.25" customHeight="1">
      <c r="C5" s="6" t="s">
        <v>30</v>
      </c>
      <c r="D5" s="7" t="s">
        <v>31</v>
      </c>
      <c r="E5" s="8" t="s">
        <v>32</v>
      </c>
      <c r="F5" s="8" t="s">
        <v>33</v>
      </c>
      <c r="G5" s="8" t="s">
        <v>34</v>
      </c>
      <c r="H5" s="8" t="s">
        <v>35</v>
      </c>
      <c r="I5" s="9" t="s">
        <v>36</v>
      </c>
      <c r="J5" s="9" t="s">
        <v>37</v>
      </c>
      <c r="K5" s="9" t="s">
        <v>38</v>
      </c>
      <c r="L5" s="9" t="s">
        <v>39</v>
      </c>
      <c r="M5" s="9" t="s">
        <v>40</v>
      </c>
      <c r="N5" s="9" t="s">
        <v>41</v>
      </c>
      <c r="O5" s="9" t="s">
        <v>42</v>
      </c>
      <c r="P5" s="9" t="s">
        <v>43</v>
      </c>
      <c r="Q5" s="9" t="s">
        <v>44</v>
      </c>
      <c r="R5" s="9" t="s">
        <v>45</v>
      </c>
      <c r="S5" s="9" t="s">
        <v>46</v>
      </c>
      <c r="T5" s="9" t="s">
        <v>47</v>
      </c>
      <c r="U5" s="9" t="s">
        <v>48</v>
      </c>
      <c r="V5" s="9" t="s">
        <v>49</v>
      </c>
      <c r="W5" s="9" t="s">
        <v>50</v>
      </c>
      <c r="X5" s="9" t="s">
        <v>51</v>
      </c>
      <c r="Y5" s="9" t="s">
        <v>52</v>
      </c>
      <c r="Z5" s="9" t="s">
        <v>53</v>
      </c>
      <c r="AA5" s="9" t="s">
        <v>54</v>
      </c>
      <c r="AB5" s="9" t="s">
        <v>55</v>
      </c>
      <c r="AC5" s="9" t="s">
        <v>56</v>
      </c>
      <c r="AD5" s="9" t="s">
        <v>57</v>
      </c>
    </row>
    <row r="6" spans="3:30" ht="17.100000000000001" customHeight="1">
      <c r="C6" s="6"/>
      <c r="D6" s="10"/>
      <c r="E6" s="10"/>
      <c r="F6" s="10"/>
      <c r="G6" s="10"/>
      <c r="H6" s="10"/>
    </row>
    <row r="7" spans="3:30" ht="17.100000000000001" customHeight="1">
      <c r="C7" s="50" t="s">
        <v>58</v>
      </c>
      <c r="D7" s="50"/>
      <c r="E7" s="50"/>
      <c r="F7" s="50"/>
      <c r="G7" s="50"/>
      <c r="H7" s="50"/>
    </row>
    <row r="8" spans="3:30" ht="17.100000000000001" customHeight="1">
      <c r="C8" s="11" t="s">
        <v>59</v>
      </c>
      <c r="D8" s="12">
        <f>SUM(E8:AD8)</f>
        <v>199613357.32999998</v>
      </c>
      <c r="E8" s="12">
        <v>2423657.4</v>
      </c>
      <c r="F8" s="12">
        <v>1219392.6299999999</v>
      </c>
      <c r="G8" s="12">
        <v>1654441.69</v>
      </c>
      <c r="H8" s="12">
        <v>2496772.66</v>
      </c>
      <c r="I8" s="12">
        <v>8145178.4199999999</v>
      </c>
      <c r="J8" s="12">
        <v>3834653.87</v>
      </c>
      <c r="K8" s="12">
        <v>40519252.049999997</v>
      </c>
      <c r="L8" s="12">
        <v>2738566.91</v>
      </c>
      <c r="M8" s="12">
        <v>7300432.8200000003</v>
      </c>
      <c r="N8" s="12">
        <v>3263418.61</v>
      </c>
      <c r="O8" s="12">
        <v>15596351.84</v>
      </c>
      <c r="P8" s="12">
        <v>2940208.18</v>
      </c>
      <c r="Q8" s="12">
        <v>5647383.71</v>
      </c>
      <c r="R8" s="12">
        <v>175172.11</v>
      </c>
      <c r="S8" s="12">
        <v>16383290.369999999</v>
      </c>
      <c r="T8" s="12">
        <v>35828955.68</v>
      </c>
      <c r="U8" s="12">
        <v>2348710.7999999998</v>
      </c>
      <c r="V8" s="12">
        <v>7572565.5999999996</v>
      </c>
      <c r="W8" s="12">
        <v>14353064.439999999</v>
      </c>
      <c r="X8" s="12">
        <v>6208965.3399999999</v>
      </c>
      <c r="Y8" s="12">
        <v>719095.78</v>
      </c>
      <c r="Z8" s="12">
        <v>3678182.42</v>
      </c>
      <c r="AA8" s="12">
        <v>3165681.74</v>
      </c>
      <c r="AB8" s="12">
        <v>10073677.34</v>
      </c>
      <c r="AC8" s="12">
        <v>754594.95</v>
      </c>
      <c r="AD8" s="12">
        <v>571689.97</v>
      </c>
    </row>
    <row r="9" spans="3:30" ht="17.100000000000001" customHeight="1">
      <c r="C9" s="11" t="s">
        <v>60</v>
      </c>
      <c r="D9" s="12">
        <f>SUM(E9:H9)</f>
        <v>0</v>
      </c>
      <c r="E9" s="12"/>
      <c r="F9" s="12"/>
      <c r="G9" s="12"/>
      <c r="H9" s="12"/>
    </row>
    <row r="10" spans="3:30" ht="17.100000000000001" customHeight="1">
      <c r="C10" s="11" t="s">
        <v>61</v>
      </c>
      <c r="D10" s="12">
        <f>SUM(E10:H10)</f>
        <v>0</v>
      </c>
      <c r="E10" s="12"/>
      <c r="F10" s="12"/>
      <c r="G10" s="12"/>
      <c r="H10" s="12"/>
    </row>
    <row r="11" spans="3:30" ht="17.100000000000001" customHeight="1">
      <c r="C11" s="11" t="s">
        <v>62</v>
      </c>
      <c r="D11" s="12">
        <f>SUM(E11:H11)</f>
        <v>0</v>
      </c>
      <c r="E11" s="12"/>
      <c r="F11" s="12"/>
      <c r="G11" s="12"/>
      <c r="H11" s="12"/>
    </row>
    <row r="12" spans="3:30" ht="17.100000000000001" customHeight="1" thickBot="1">
      <c r="C12" s="13" t="s">
        <v>63</v>
      </c>
      <c r="D12" s="14">
        <f>SUM(E12:AD12)</f>
        <v>199613357.32999998</v>
      </c>
      <c r="E12" s="14">
        <f>SUM(E8:E11)</f>
        <v>2423657.4</v>
      </c>
      <c r="F12" s="14">
        <f>SUM(F8:F11)</f>
        <v>1219392.6299999999</v>
      </c>
      <c r="G12" s="14">
        <f>SUM(G8:G11)</f>
        <v>1654441.69</v>
      </c>
      <c r="H12" s="14">
        <f>SUM(H8:H11)</f>
        <v>2496772.66</v>
      </c>
      <c r="I12" s="14">
        <f t="shared" ref="I12:AD12" si="0">SUM(I8:I11)</f>
        <v>8145178.4199999999</v>
      </c>
      <c r="J12" s="14">
        <f t="shared" si="0"/>
        <v>3834653.87</v>
      </c>
      <c r="K12" s="14">
        <f t="shared" si="0"/>
        <v>40519252.049999997</v>
      </c>
      <c r="L12" s="14">
        <f t="shared" si="0"/>
        <v>2738566.91</v>
      </c>
      <c r="M12" s="14">
        <f t="shared" si="0"/>
        <v>7300432.8200000003</v>
      </c>
      <c r="N12" s="14">
        <f t="shared" si="0"/>
        <v>3263418.61</v>
      </c>
      <c r="O12" s="14">
        <f t="shared" si="0"/>
        <v>15596351.84</v>
      </c>
      <c r="P12" s="14">
        <f t="shared" si="0"/>
        <v>2940208.18</v>
      </c>
      <c r="Q12" s="14">
        <f t="shared" si="0"/>
        <v>5647383.71</v>
      </c>
      <c r="R12" s="14">
        <f t="shared" si="0"/>
        <v>175172.11</v>
      </c>
      <c r="S12" s="14">
        <f t="shared" si="0"/>
        <v>16383290.369999999</v>
      </c>
      <c r="T12" s="14">
        <f t="shared" si="0"/>
        <v>35828955.68</v>
      </c>
      <c r="U12" s="14">
        <f t="shared" si="0"/>
        <v>2348710.7999999998</v>
      </c>
      <c r="V12" s="14">
        <f t="shared" si="0"/>
        <v>7572565.5999999996</v>
      </c>
      <c r="W12" s="14">
        <f t="shared" si="0"/>
        <v>14353064.439999999</v>
      </c>
      <c r="X12" s="14">
        <f t="shared" si="0"/>
        <v>6208965.3399999999</v>
      </c>
      <c r="Y12" s="14">
        <f t="shared" si="0"/>
        <v>719095.78</v>
      </c>
      <c r="Z12" s="14">
        <f t="shared" si="0"/>
        <v>3678182.42</v>
      </c>
      <c r="AA12" s="14">
        <f t="shared" si="0"/>
        <v>3165681.74</v>
      </c>
      <c r="AB12" s="14">
        <f t="shared" si="0"/>
        <v>10073677.34</v>
      </c>
      <c r="AC12" s="14">
        <f t="shared" si="0"/>
        <v>754594.95</v>
      </c>
      <c r="AD12" s="14">
        <f t="shared" si="0"/>
        <v>571689.97</v>
      </c>
    </row>
    <row r="13" spans="3:30" ht="17.100000000000001" customHeight="1" thickTop="1">
      <c r="C13" s="6"/>
      <c r="D13" s="10"/>
      <c r="E13" s="10"/>
      <c r="F13" s="10"/>
      <c r="G13" s="10"/>
      <c r="H13" s="10"/>
    </row>
    <row r="14" spans="3:30" ht="32.25" customHeight="1">
      <c r="C14" s="51" t="s">
        <v>64</v>
      </c>
      <c r="D14" s="51"/>
      <c r="E14" s="51"/>
      <c r="F14" s="51"/>
      <c r="G14" s="51"/>
      <c r="H14" s="51"/>
    </row>
    <row r="15" spans="3:30" ht="16.5" customHeight="1">
      <c r="C15" s="15"/>
      <c r="D15" s="15"/>
      <c r="E15" s="15"/>
      <c r="F15" s="15"/>
      <c r="G15" s="15"/>
      <c r="H15" s="15"/>
      <c r="T15" s="12"/>
    </row>
    <row r="16" spans="3:30" ht="17.100000000000001" customHeight="1">
      <c r="C16" s="52" t="s">
        <v>65</v>
      </c>
      <c r="D16" s="52"/>
      <c r="E16" s="52"/>
      <c r="F16" s="52"/>
      <c r="G16" s="52"/>
      <c r="H16" s="52"/>
      <c r="T16" s="12"/>
    </row>
    <row r="17" spans="1:30" ht="17.100000000000001" customHeight="1">
      <c r="C17" s="11" t="s">
        <v>66</v>
      </c>
      <c r="D17" s="16">
        <f>SUM(E17:AD17)</f>
        <v>549349.62999999989</v>
      </c>
      <c r="E17" s="16">
        <v>8178.61</v>
      </c>
      <c r="F17" s="16">
        <v>14262.78</v>
      </c>
      <c r="G17" s="16">
        <v>5487.68</v>
      </c>
      <c r="H17" s="16">
        <v>4961.07</v>
      </c>
      <c r="I17" s="16">
        <v>34937.769999999997</v>
      </c>
      <c r="J17" s="16">
        <v>5779.73</v>
      </c>
      <c r="K17" s="16">
        <v>37931.699999999997</v>
      </c>
      <c r="L17" s="16">
        <v>23869.62</v>
      </c>
      <c r="M17" s="16">
        <v>12648.81</v>
      </c>
      <c r="N17" s="16">
        <v>13200.87</v>
      </c>
      <c r="O17" s="16">
        <v>34331.620000000003</v>
      </c>
      <c r="P17" s="16">
        <v>6177.81</v>
      </c>
      <c r="Q17" s="16">
        <v>42244.91</v>
      </c>
      <c r="R17" s="16">
        <v>1666.38</v>
      </c>
      <c r="S17" s="16">
        <v>17939.759999999998</v>
      </c>
      <c r="T17" s="16">
        <v>42013.18</v>
      </c>
      <c r="U17" s="16">
        <v>8033.89</v>
      </c>
      <c r="V17" s="16">
        <v>24142.11</v>
      </c>
      <c r="W17" s="16">
        <v>63929.86</v>
      </c>
      <c r="X17" s="16">
        <v>25007.68</v>
      </c>
      <c r="Y17" s="16">
        <v>14300</v>
      </c>
      <c r="Z17" s="16">
        <v>31065.79</v>
      </c>
      <c r="AA17" s="16">
        <v>17372.41</v>
      </c>
      <c r="AB17" s="16">
        <v>29420.63</v>
      </c>
      <c r="AC17" s="16">
        <v>15340.94</v>
      </c>
      <c r="AD17" s="16">
        <v>15104.02</v>
      </c>
    </row>
    <row r="18" spans="1:30" ht="17.100000000000001" customHeight="1">
      <c r="C18" s="11" t="s">
        <v>67</v>
      </c>
      <c r="D18" s="16">
        <f t="shared" ref="D18:D19" si="1">SUM(E18:AD18)</f>
        <v>0</v>
      </c>
      <c r="E18" s="16"/>
      <c r="F18" s="16"/>
      <c r="G18" s="16"/>
      <c r="H18" s="16"/>
      <c r="J18" s="17"/>
      <c r="T18" s="12"/>
    </row>
    <row r="19" spans="1:30" ht="17.100000000000001" customHeight="1">
      <c r="C19" s="11" t="s">
        <v>68</v>
      </c>
      <c r="D19" s="16">
        <f t="shared" si="1"/>
        <v>95221.759999999995</v>
      </c>
      <c r="E19" s="16"/>
      <c r="F19" s="16"/>
      <c r="G19" s="16"/>
      <c r="H19" s="16"/>
      <c r="I19" s="17"/>
      <c r="J19" s="17"/>
      <c r="Q19" s="12">
        <v>21885.919999999998</v>
      </c>
      <c r="T19" s="12">
        <v>35456.629999999997</v>
      </c>
      <c r="W19" s="12">
        <v>37879.21</v>
      </c>
    </row>
    <row r="20" spans="1:30" ht="17.100000000000001" customHeight="1">
      <c r="C20" s="11" t="s">
        <v>69</v>
      </c>
      <c r="D20" s="18">
        <f>SUM(D17:D19)</f>
        <v>644571.3899999999</v>
      </c>
      <c r="E20" s="18">
        <f>SUM(E17:E19)</f>
        <v>8178.61</v>
      </c>
      <c r="F20" s="18">
        <f>SUM(F17:F19)</f>
        <v>14262.78</v>
      </c>
      <c r="G20" s="18">
        <f>SUM(G17:G19)</f>
        <v>5487.68</v>
      </c>
      <c r="H20" s="18">
        <f>SUM(H17:H19)</f>
        <v>4961.07</v>
      </c>
      <c r="I20" s="18">
        <f t="shared" ref="I20:AD20" si="2">SUM(I17:I19)</f>
        <v>34937.769999999997</v>
      </c>
      <c r="J20" s="18">
        <f t="shared" si="2"/>
        <v>5779.73</v>
      </c>
      <c r="K20" s="18">
        <f t="shared" si="2"/>
        <v>37931.699999999997</v>
      </c>
      <c r="L20" s="18">
        <f t="shared" si="2"/>
        <v>23869.62</v>
      </c>
      <c r="M20" s="18">
        <f t="shared" si="2"/>
        <v>12648.81</v>
      </c>
      <c r="N20" s="18">
        <f t="shared" si="2"/>
        <v>13200.87</v>
      </c>
      <c r="O20" s="18">
        <f t="shared" si="2"/>
        <v>34331.620000000003</v>
      </c>
      <c r="P20" s="18">
        <f t="shared" si="2"/>
        <v>6177.81</v>
      </c>
      <c r="Q20" s="18">
        <f t="shared" si="2"/>
        <v>64130.83</v>
      </c>
      <c r="R20" s="18">
        <f t="shared" si="2"/>
        <v>1666.38</v>
      </c>
      <c r="S20" s="18">
        <f t="shared" si="2"/>
        <v>17939.759999999998</v>
      </c>
      <c r="T20" s="18">
        <f t="shared" si="2"/>
        <v>77469.81</v>
      </c>
      <c r="U20" s="18">
        <f t="shared" si="2"/>
        <v>8033.89</v>
      </c>
      <c r="V20" s="18">
        <f t="shared" si="2"/>
        <v>24142.11</v>
      </c>
      <c r="W20" s="18">
        <f t="shared" si="2"/>
        <v>101809.07</v>
      </c>
      <c r="X20" s="18">
        <f t="shared" si="2"/>
        <v>25007.68</v>
      </c>
      <c r="Y20" s="18">
        <f t="shared" si="2"/>
        <v>14300</v>
      </c>
      <c r="Z20" s="18">
        <f t="shared" si="2"/>
        <v>31065.79</v>
      </c>
      <c r="AA20" s="18">
        <f t="shared" si="2"/>
        <v>17372.41</v>
      </c>
      <c r="AB20" s="18">
        <f t="shared" si="2"/>
        <v>29420.63</v>
      </c>
      <c r="AC20" s="18">
        <f t="shared" si="2"/>
        <v>15340.94</v>
      </c>
      <c r="AD20" s="18">
        <f t="shared" si="2"/>
        <v>15104.02</v>
      </c>
    </row>
    <row r="21" spans="1:30" s="19" customFormat="1" ht="17.100000000000001" customHeight="1">
      <c r="C21" s="11"/>
      <c r="D21" s="16"/>
      <c r="E21" s="16"/>
      <c r="F21" s="16"/>
      <c r="G21" s="16"/>
      <c r="H21" s="16"/>
      <c r="J21" s="20"/>
    </row>
    <row r="22" spans="1:30" ht="17.100000000000001" customHeight="1">
      <c r="C22" s="48" t="s">
        <v>70</v>
      </c>
      <c r="D22" s="48"/>
      <c r="E22" s="48"/>
      <c r="F22" s="48"/>
      <c r="G22" s="48"/>
      <c r="H22" s="48"/>
    </row>
    <row r="23" spans="1:30" ht="17.100000000000001" hidden="1" customHeight="1">
      <c r="A23" s="4" t="s">
        <v>232</v>
      </c>
      <c r="B23" s="4" t="s">
        <v>233</v>
      </c>
      <c r="C23" s="4" t="s">
        <v>234</v>
      </c>
      <c r="D23" s="28"/>
      <c r="E23" s="28"/>
      <c r="F23" s="28"/>
      <c r="G23" s="28"/>
      <c r="H23" s="28"/>
    </row>
    <row r="24" spans="1:30" ht="17.100000000000001" hidden="1" customHeight="1" outlineLevel="2">
      <c r="A24" s="4" t="s">
        <v>92</v>
      </c>
      <c r="B24" s="4" t="s">
        <v>105</v>
      </c>
      <c r="C24" s="47" t="s">
        <v>235</v>
      </c>
      <c r="D24" s="16">
        <f t="shared" ref="D24:D89" si="3">SUM(E24:AD24)</f>
        <v>1172.9000000000001</v>
      </c>
      <c r="E24" s="16">
        <v>399.81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773.09</v>
      </c>
      <c r="AC24" s="16">
        <v>0</v>
      </c>
      <c r="AD24" s="16">
        <v>0</v>
      </c>
    </row>
    <row r="25" spans="1:30" ht="17.100000000000001" hidden="1" customHeight="1" outlineLevel="2">
      <c r="A25" s="4" t="s">
        <v>92</v>
      </c>
      <c r="B25" s="4" t="s">
        <v>106</v>
      </c>
      <c r="C25" s="47" t="s">
        <v>236</v>
      </c>
      <c r="D25" s="16">
        <f t="shared" si="3"/>
        <v>133869.74</v>
      </c>
      <c r="E25" s="16">
        <v>0</v>
      </c>
      <c r="F25" s="16">
        <v>23005.69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110864.05</v>
      </c>
      <c r="AC25" s="16">
        <v>0</v>
      </c>
      <c r="AD25" s="16">
        <v>0</v>
      </c>
    </row>
    <row r="26" spans="1:30" ht="17.100000000000001" hidden="1" customHeight="1" outlineLevel="2">
      <c r="A26" s="4" t="s">
        <v>92</v>
      </c>
      <c r="B26" s="4" t="s">
        <v>107</v>
      </c>
      <c r="C26" s="47" t="s">
        <v>237</v>
      </c>
      <c r="D26" s="16">
        <f t="shared" si="3"/>
        <v>17106.11</v>
      </c>
      <c r="E26" s="16">
        <v>0</v>
      </c>
      <c r="F26" s="16">
        <v>0</v>
      </c>
      <c r="G26" s="16">
        <v>17106.11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</row>
    <row r="27" spans="1:30" ht="17.100000000000001" hidden="1" customHeight="1" outlineLevel="2">
      <c r="A27" s="4" t="s">
        <v>92</v>
      </c>
      <c r="B27" s="4" t="s">
        <v>108</v>
      </c>
      <c r="C27" s="47" t="s">
        <v>238</v>
      </c>
      <c r="D27" s="16">
        <f t="shared" si="3"/>
        <v>10117.01</v>
      </c>
      <c r="E27" s="16">
        <v>0</v>
      </c>
      <c r="F27" s="16">
        <v>0</v>
      </c>
      <c r="G27" s="16">
        <v>10117.01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</row>
    <row r="28" spans="1:30" ht="17.100000000000001" hidden="1" customHeight="1" outlineLevel="2">
      <c r="A28" s="4" t="s">
        <v>92</v>
      </c>
      <c r="B28" s="4" t="s">
        <v>109</v>
      </c>
      <c r="C28" s="47" t="s">
        <v>239</v>
      </c>
      <c r="D28" s="16">
        <f t="shared" si="3"/>
        <v>26973.34</v>
      </c>
      <c r="E28" s="16">
        <v>0</v>
      </c>
      <c r="F28" s="16">
        <v>0</v>
      </c>
      <c r="G28" s="16">
        <v>0</v>
      </c>
      <c r="H28" s="16">
        <v>26973.34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</row>
    <row r="29" spans="1:30" ht="17.100000000000001" hidden="1" customHeight="1" outlineLevel="2">
      <c r="A29" s="4" t="s">
        <v>92</v>
      </c>
      <c r="B29" s="4" t="s">
        <v>110</v>
      </c>
      <c r="C29" s="47" t="s">
        <v>240</v>
      </c>
      <c r="D29" s="16">
        <f t="shared" si="3"/>
        <v>2716.53</v>
      </c>
      <c r="E29" s="16">
        <v>0</v>
      </c>
      <c r="F29" s="16">
        <v>0</v>
      </c>
      <c r="G29" s="16">
        <v>0</v>
      </c>
      <c r="H29" s="16">
        <v>0</v>
      </c>
      <c r="I29" s="16">
        <v>2716.53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</row>
    <row r="30" spans="1:30" ht="17.100000000000001" hidden="1" customHeight="1" outlineLevel="2">
      <c r="A30" s="4" t="s">
        <v>92</v>
      </c>
      <c r="B30" s="4" t="s">
        <v>111</v>
      </c>
      <c r="C30" s="47" t="s">
        <v>241</v>
      </c>
      <c r="D30" s="16">
        <f t="shared" si="3"/>
        <v>48378.29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25371.84</v>
      </c>
      <c r="K30" s="16">
        <v>0</v>
      </c>
      <c r="L30" s="16">
        <v>0</v>
      </c>
      <c r="M30" s="16">
        <v>0</v>
      </c>
      <c r="N30" s="16">
        <v>0</v>
      </c>
      <c r="O30" s="16">
        <v>23006.45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</row>
    <row r="31" spans="1:30" ht="17.100000000000001" hidden="1" customHeight="1" outlineLevel="2">
      <c r="A31" s="4" t="s">
        <v>92</v>
      </c>
      <c r="B31" s="4" t="s">
        <v>112</v>
      </c>
      <c r="C31" s="47" t="s">
        <v>242</v>
      </c>
      <c r="D31" s="16">
        <f t="shared" si="3"/>
        <v>94754.18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93329.65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1424.53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</row>
    <row r="32" spans="1:30" ht="17.100000000000001" hidden="1" customHeight="1" outlineLevel="2">
      <c r="A32" s="4" t="s">
        <v>92</v>
      </c>
      <c r="B32" s="4" t="s">
        <v>113</v>
      </c>
      <c r="C32" s="47" t="s">
        <v>243</v>
      </c>
      <c r="D32" s="16">
        <f t="shared" si="3"/>
        <v>40207.1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40207.1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</row>
    <row r="33" spans="1:30" ht="17.100000000000001" hidden="1" customHeight="1" outlineLevel="2">
      <c r="A33" s="4" t="s">
        <v>92</v>
      </c>
      <c r="B33" s="4" t="s">
        <v>114</v>
      </c>
      <c r="C33" s="47" t="s">
        <v>244</v>
      </c>
      <c r="D33" s="16">
        <f t="shared" si="3"/>
        <v>37900.78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37839.71</v>
      </c>
      <c r="O33" s="16">
        <v>61.07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</row>
    <row r="34" spans="1:30" ht="17.100000000000001" hidden="1" customHeight="1" outlineLevel="2">
      <c r="A34" s="4" t="s">
        <v>92</v>
      </c>
      <c r="B34" s="4" t="s">
        <v>115</v>
      </c>
      <c r="C34" s="47" t="s">
        <v>245</v>
      </c>
      <c r="D34" s="16">
        <f t="shared" si="3"/>
        <v>36033.520000000004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17694.57</v>
      </c>
      <c r="P34" s="16">
        <v>18338.95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</row>
    <row r="35" spans="1:30" ht="17.100000000000001" hidden="1" customHeight="1" outlineLevel="2">
      <c r="A35" s="4" t="s">
        <v>92</v>
      </c>
      <c r="B35" s="4" t="s">
        <v>116</v>
      </c>
      <c r="C35" s="47" t="s">
        <v>246</v>
      </c>
      <c r="D35" s="16">
        <f t="shared" si="3"/>
        <v>53299.65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3277.15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50022.5</v>
      </c>
      <c r="AC35" s="16">
        <v>0</v>
      </c>
      <c r="AD35" s="16">
        <v>0</v>
      </c>
    </row>
    <row r="36" spans="1:30" ht="17.100000000000001" hidden="1" customHeight="1" outlineLevel="2">
      <c r="A36" s="4" t="s">
        <v>92</v>
      </c>
      <c r="B36" s="4" t="s">
        <v>117</v>
      </c>
      <c r="C36" s="47" t="s">
        <v>247</v>
      </c>
      <c r="D36" s="16">
        <f t="shared" si="3"/>
        <v>69005.89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69005.89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</row>
    <row r="37" spans="1:30" ht="17.100000000000001" hidden="1" customHeight="1" outlineLevel="2">
      <c r="A37" s="4" t="s">
        <v>92</v>
      </c>
      <c r="B37" s="4" t="s">
        <v>118</v>
      </c>
      <c r="C37" s="47" t="s">
        <v>248</v>
      </c>
      <c r="D37" s="16">
        <f t="shared" si="3"/>
        <v>74494.61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74494.61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</row>
    <row r="38" spans="1:30" ht="17.100000000000001" hidden="1" customHeight="1" outlineLevel="2">
      <c r="A38" s="4" t="s">
        <v>92</v>
      </c>
      <c r="B38" s="4" t="s">
        <v>119</v>
      </c>
      <c r="C38" s="47" t="s">
        <v>249</v>
      </c>
      <c r="D38" s="16">
        <f t="shared" si="3"/>
        <v>719606.82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719606.82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</row>
    <row r="39" spans="1:30" ht="17.100000000000001" hidden="1" customHeight="1" outlineLevel="2">
      <c r="A39" s="4" t="s">
        <v>92</v>
      </c>
      <c r="B39" s="4" t="s">
        <v>120</v>
      </c>
      <c r="C39" s="47" t="s">
        <v>257</v>
      </c>
      <c r="D39" s="16">
        <f t="shared" si="3"/>
        <v>2533.66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2533.66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</row>
    <row r="40" spans="1:30" ht="17.100000000000001" hidden="1" customHeight="1" outlineLevel="2">
      <c r="A40" s="4" t="s">
        <v>92</v>
      </c>
      <c r="B40" s="4" t="s">
        <v>121</v>
      </c>
      <c r="C40" s="47" t="s">
        <v>250</v>
      </c>
      <c r="D40" s="16">
        <f t="shared" si="3"/>
        <v>325031.90999999997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274273.21999999997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50758.69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</row>
    <row r="41" spans="1:30" ht="17.100000000000001" hidden="1" customHeight="1" outlineLevel="2">
      <c r="A41" s="4" t="s">
        <v>92</v>
      </c>
      <c r="B41" s="4" t="s">
        <v>122</v>
      </c>
      <c r="C41" s="47" t="s">
        <v>251</v>
      </c>
      <c r="D41" s="16">
        <f t="shared" si="3"/>
        <v>182273.28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182273.28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</row>
    <row r="42" spans="1:30" ht="17.100000000000001" hidden="1" customHeight="1" outlineLevel="2">
      <c r="A42" s="4" t="s">
        <v>92</v>
      </c>
      <c r="B42" s="4" t="s">
        <v>123</v>
      </c>
      <c r="C42" s="47" t="s">
        <v>252</v>
      </c>
      <c r="D42" s="16">
        <f t="shared" si="3"/>
        <v>840913.91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618035.68000000005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222878.23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</row>
    <row r="43" spans="1:30" ht="17.100000000000001" hidden="1" customHeight="1" outlineLevel="2">
      <c r="A43" s="4" t="s">
        <v>92</v>
      </c>
      <c r="B43" s="4" t="s">
        <v>124</v>
      </c>
      <c r="C43" s="47" t="s">
        <v>253</v>
      </c>
      <c r="D43" s="16">
        <f t="shared" si="3"/>
        <v>77273.33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77273.33</v>
      </c>
      <c r="AA43" s="16">
        <v>0</v>
      </c>
      <c r="AB43" s="16">
        <v>0</v>
      </c>
      <c r="AC43" s="16">
        <v>0</v>
      </c>
      <c r="AD43" s="16">
        <v>0</v>
      </c>
    </row>
    <row r="44" spans="1:30" ht="17.100000000000001" hidden="1" customHeight="1" outlineLevel="2">
      <c r="A44" s="4" t="s">
        <v>92</v>
      </c>
      <c r="B44" s="4" t="s">
        <v>125</v>
      </c>
      <c r="C44" s="47" t="s">
        <v>254</v>
      </c>
      <c r="D44" s="16">
        <f t="shared" si="3"/>
        <v>1399912.74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62185.53</v>
      </c>
      <c r="AB44" s="16">
        <v>1337727.21</v>
      </c>
      <c r="AC44" s="16">
        <v>0</v>
      </c>
      <c r="AD44" s="16">
        <v>0</v>
      </c>
    </row>
    <row r="45" spans="1:30" ht="17.100000000000001" customHeight="1" outlineLevel="1" collapsed="1">
      <c r="A45" s="46"/>
      <c r="C45" s="11" t="s">
        <v>71</v>
      </c>
      <c r="D45" s="16">
        <f t="shared" ref="D45:AD45" si="4">SUBTOTAL(9,D24:D44)</f>
        <v>4193575.3</v>
      </c>
      <c r="E45" s="16">
        <f t="shared" si="4"/>
        <v>399.81</v>
      </c>
      <c r="F45" s="16">
        <f t="shared" si="4"/>
        <v>23005.69</v>
      </c>
      <c r="G45" s="16">
        <f t="shared" si="4"/>
        <v>27223.120000000003</v>
      </c>
      <c r="H45" s="16">
        <f t="shared" si="4"/>
        <v>26973.34</v>
      </c>
      <c r="I45" s="16">
        <f t="shared" si="4"/>
        <v>2716.53</v>
      </c>
      <c r="J45" s="16">
        <f t="shared" si="4"/>
        <v>25371.84</v>
      </c>
      <c r="K45" s="16">
        <f t="shared" si="4"/>
        <v>93329.65</v>
      </c>
      <c r="L45" s="16">
        <f t="shared" si="4"/>
        <v>40207.1</v>
      </c>
      <c r="M45" s="16">
        <f t="shared" si="4"/>
        <v>3277.15</v>
      </c>
      <c r="N45" s="16">
        <f t="shared" si="4"/>
        <v>37839.71</v>
      </c>
      <c r="O45" s="16">
        <f t="shared" si="4"/>
        <v>933070.99</v>
      </c>
      <c r="P45" s="16">
        <f t="shared" si="4"/>
        <v>18338.95</v>
      </c>
      <c r="Q45" s="16">
        <f t="shared" si="4"/>
        <v>69005.89</v>
      </c>
      <c r="R45" s="16">
        <f t="shared" si="4"/>
        <v>0</v>
      </c>
      <c r="S45" s="16">
        <f t="shared" si="4"/>
        <v>74494.61</v>
      </c>
      <c r="T45" s="16">
        <f t="shared" si="4"/>
        <v>719606.82</v>
      </c>
      <c r="U45" s="16">
        <f t="shared" si="4"/>
        <v>53292.350000000006</v>
      </c>
      <c r="V45" s="16">
        <f t="shared" si="4"/>
        <v>182273.28</v>
      </c>
      <c r="W45" s="16">
        <f t="shared" si="4"/>
        <v>222878.23</v>
      </c>
      <c r="X45" s="16">
        <f t="shared" si="4"/>
        <v>1424.53</v>
      </c>
      <c r="Y45" s="16">
        <f t="shared" si="4"/>
        <v>0</v>
      </c>
      <c r="Z45" s="16">
        <f t="shared" si="4"/>
        <v>77273.33</v>
      </c>
      <c r="AA45" s="16">
        <f t="shared" si="4"/>
        <v>62185.53</v>
      </c>
      <c r="AB45" s="16">
        <f t="shared" si="4"/>
        <v>1499386.85</v>
      </c>
      <c r="AC45" s="16">
        <f t="shared" si="4"/>
        <v>0</v>
      </c>
      <c r="AD45" s="16">
        <f t="shared" si="4"/>
        <v>0</v>
      </c>
    </row>
    <row r="46" spans="1:30" ht="17.100000000000001" hidden="1" customHeight="1" outlineLevel="2">
      <c r="A46" s="4" t="s">
        <v>126</v>
      </c>
      <c r="B46" s="4" t="s">
        <v>127</v>
      </c>
      <c r="C46" s="47" t="s">
        <v>262</v>
      </c>
      <c r="D46" s="16">
        <f t="shared" si="3"/>
        <v>12308846.66</v>
      </c>
      <c r="E46" s="16">
        <v>768111.32</v>
      </c>
      <c r="F46" s="16">
        <v>36024</v>
      </c>
      <c r="G46" s="16">
        <v>30008.74</v>
      </c>
      <c r="H46" s="16">
        <v>76490.080000000002</v>
      </c>
      <c r="I46" s="16">
        <v>390632.05</v>
      </c>
      <c r="J46" s="16">
        <v>188003.29</v>
      </c>
      <c r="K46" s="16">
        <v>2416818.4</v>
      </c>
      <c r="L46" s="16">
        <v>348251.5</v>
      </c>
      <c r="M46" s="16">
        <v>1062538.95</v>
      </c>
      <c r="N46" s="16">
        <v>92875.03</v>
      </c>
      <c r="O46" s="16">
        <v>1749373.21</v>
      </c>
      <c r="P46" s="16">
        <v>325428.28999999998</v>
      </c>
      <c r="Q46" s="16">
        <v>72919.91</v>
      </c>
      <c r="R46" s="16">
        <v>780.46</v>
      </c>
      <c r="S46" s="16">
        <v>488748.69</v>
      </c>
      <c r="T46" s="16">
        <v>2197457</v>
      </c>
      <c r="U46" s="16">
        <v>33870.01</v>
      </c>
      <c r="V46" s="16">
        <v>386331.92</v>
      </c>
      <c r="W46" s="16">
        <v>295722.03999999998</v>
      </c>
      <c r="X46" s="16">
        <v>178570</v>
      </c>
      <c r="Y46" s="16">
        <v>19202.86</v>
      </c>
      <c r="Z46" s="16">
        <v>318201.53999999998</v>
      </c>
      <c r="AA46" s="16">
        <v>652250.46</v>
      </c>
      <c r="AB46" s="16">
        <v>99336.51</v>
      </c>
      <c r="AC46" s="16">
        <v>30267.05</v>
      </c>
      <c r="AD46" s="16">
        <v>50633.35</v>
      </c>
    </row>
    <row r="47" spans="1:30" ht="17.100000000000001" customHeight="1" outlineLevel="1" collapsed="1">
      <c r="A47" s="46"/>
      <c r="C47" s="11" t="s">
        <v>72</v>
      </c>
      <c r="D47" s="16">
        <f t="shared" ref="D47:AD47" si="5">SUBTOTAL(9,D46:D46)</f>
        <v>12308846.66</v>
      </c>
      <c r="E47" s="16">
        <f t="shared" si="5"/>
        <v>768111.32</v>
      </c>
      <c r="F47" s="16">
        <f t="shared" si="5"/>
        <v>36024</v>
      </c>
      <c r="G47" s="16">
        <f t="shared" si="5"/>
        <v>30008.74</v>
      </c>
      <c r="H47" s="16">
        <f t="shared" si="5"/>
        <v>76490.080000000002</v>
      </c>
      <c r="I47" s="16">
        <f t="shared" si="5"/>
        <v>390632.05</v>
      </c>
      <c r="J47" s="16">
        <f t="shared" si="5"/>
        <v>188003.29</v>
      </c>
      <c r="K47" s="16">
        <f t="shared" si="5"/>
        <v>2416818.4</v>
      </c>
      <c r="L47" s="16">
        <f t="shared" si="5"/>
        <v>348251.5</v>
      </c>
      <c r="M47" s="16">
        <f t="shared" si="5"/>
        <v>1062538.95</v>
      </c>
      <c r="N47" s="16">
        <f t="shared" si="5"/>
        <v>92875.03</v>
      </c>
      <c r="O47" s="16">
        <f t="shared" si="5"/>
        <v>1749373.21</v>
      </c>
      <c r="P47" s="16">
        <f t="shared" si="5"/>
        <v>325428.28999999998</v>
      </c>
      <c r="Q47" s="16">
        <f t="shared" si="5"/>
        <v>72919.91</v>
      </c>
      <c r="R47" s="16">
        <f t="shared" si="5"/>
        <v>780.46</v>
      </c>
      <c r="S47" s="16">
        <f t="shared" si="5"/>
        <v>488748.69</v>
      </c>
      <c r="T47" s="16">
        <f t="shared" si="5"/>
        <v>2197457</v>
      </c>
      <c r="U47" s="16">
        <f t="shared" si="5"/>
        <v>33870.01</v>
      </c>
      <c r="V47" s="16">
        <f t="shared" si="5"/>
        <v>386331.92</v>
      </c>
      <c r="W47" s="16">
        <f t="shared" si="5"/>
        <v>295722.03999999998</v>
      </c>
      <c r="X47" s="16">
        <f t="shared" si="5"/>
        <v>178570</v>
      </c>
      <c r="Y47" s="16">
        <f t="shared" si="5"/>
        <v>19202.86</v>
      </c>
      <c r="Z47" s="16">
        <f t="shared" si="5"/>
        <v>318201.53999999998</v>
      </c>
      <c r="AA47" s="16">
        <f t="shared" si="5"/>
        <v>652250.46</v>
      </c>
      <c r="AB47" s="16">
        <f t="shared" si="5"/>
        <v>99336.51</v>
      </c>
      <c r="AC47" s="16">
        <f t="shared" si="5"/>
        <v>30267.05</v>
      </c>
      <c r="AD47" s="16">
        <f t="shared" si="5"/>
        <v>50633.35</v>
      </c>
    </row>
    <row r="48" spans="1:30" ht="17.100000000000001" hidden="1" customHeight="1" outlineLevel="2">
      <c r="A48" s="4" t="s">
        <v>94</v>
      </c>
      <c r="B48" s="4" t="s">
        <v>128</v>
      </c>
      <c r="C48" s="47" t="s">
        <v>263</v>
      </c>
      <c r="D48" s="16">
        <f t="shared" si="3"/>
        <v>1831280.12</v>
      </c>
      <c r="E48" s="16">
        <v>0</v>
      </c>
      <c r="F48" s="16">
        <v>0</v>
      </c>
      <c r="G48" s="16">
        <v>0</v>
      </c>
      <c r="H48" s="16">
        <v>0</v>
      </c>
      <c r="I48" s="16">
        <v>127927.14</v>
      </c>
      <c r="J48" s="16">
        <v>0</v>
      </c>
      <c r="K48" s="16">
        <v>518062.4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58671.519999999997</v>
      </c>
      <c r="R48" s="16">
        <v>0</v>
      </c>
      <c r="S48" s="16">
        <v>112947.19</v>
      </c>
      <c r="T48" s="16">
        <v>924121.27</v>
      </c>
      <c r="U48" s="16">
        <v>0</v>
      </c>
      <c r="V48" s="16">
        <v>0</v>
      </c>
      <c r="W48" s="16">
        <v>0</v>
      </c>
      <c r="X48" s="16">
        <v>24904.81</v>
      </c>
      <c r="Y48" s="16">
        <v>0</v>
      </c>
      <c r="Z48" s="16">
        <v>64645.79</v>
      </c>
      <c r="AA48" s="16">
        <v>0</v>
      </c>
      <c r="AB48" s="16">
        <v>0</v>
      </c>
      <c r="AC48" s="16">
        <v>0</v>
      </c>
      <c r="AD48" s="16">
        <v>0</v>
      </c>
    </row>
    <row r="49" spans="1:30" ht="17.100000000000001" hidden="1" customHeight="1" outlineLevel="2">
      <c r="A49" s="4" t="s">
        <v>94</v>
      </c>
      <c r="B49" s="4" t="s">
        <v>129</v>
      </c>
      <c r="C49" s="47" t="s">
        <v>264</v>
      </c>
      <c r="D49" s="16">
        <f t="shared" si="3"/>
        <v>924551.3600000001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38698.15</v>
      </c>
      <c r="K49" s="16">
        <v>446407.51</v>
      </c>
      <c r="L49" s="16">
        <v>61822.68</v>
      </c>
      <c r="M49" s="16">
        <v>0</v>
      </c>
      <c r="N49" s="16">
        <v>3130.57</v>
      </c>
      <c r="O49" s="16">
        <v>191665.79</v>
      </c>
      <c r="P49" s="16">
        <v>9021.35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120800.89</v>
      </c>
      <c r="W49" s="16">
        <v>52459.12</v>
      </c>
      <c r="X49" s="16">
        <v>545.29999999999995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</row>
    <row r="50" spans="1:30" ht="17.100000000000001" hidden="1" customHeight="1" outlineLevel="2">
      <c r="A50" s="4" t="s">
        <v>94</v>
      </c>
      <c r="B50" s="4" t="s">
        <v>130</v>
      </c>
      <c r="C50" s="47" t="s">
        <v>265</v>
      </c>
      <c r="D50" s="16">
        <f t="shared" si="3"/>
        <v>250123.88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8803.58</v>
      </c>
      <c r="O50" s="16">
        <v>156372.67000000001</v>
      </c>
      <c r="P50" s="16">
        <v>48071.33</v>
      </c>
      <c r="Q50" s="16">
        <v>0</v>
      </c>
      <c r="R50" s="16">
        <v>0</v>
      </c>
      <c r="S50" s="16">
        <v>0</v>
      </c>
      <c r="T50" s="16">
        <v>0</v>
      </c>
      <c r="U50" s="16">
        <v>5928.49</v>
      </c>
      <c r="V50" s="16">
        <v>0</v>
      </c>
      <c r="W50" s="16">
        <v>9509.9599999999991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21437.85</v>
      </c>
      <c r="AD50" s="16">
        <v>0</v>
      </c>
    </row>
    <row r="51" spans="1:30" ht="17.100000000000001" hidden="1" customHeight="1" outlineLevel="2">
      <c r="A51" s="4" t="s">
        <v>94</v>
      </c>
      <c r="B51" s="4" t="s">
        <v>131</v>
      </c>
      <c r="C51" s="47" t="s">
        <v>266</v>
      </c>
      <c r="D51" s="16">
        <f t="shared" si="3"/>
        <v>249630.62</v>
      </c>
      <c r="E51" s="16">
        <v>39830.089999999997</v>
      </c>
      <c r="F51" s="16">
        <v>5690.99</v>
      </c>
      <c r="G51" s="16">
        <v>4765.6000000000004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167858.73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30129.8</v>
      </c>
      <c r="AB51" s="16">
        <v>1355.41</v>
      </c>
      <c r="AC51" s="16">
        <v>0</v>
      </c>
      <c r="AD51" s="16">
        <v>0</v>
      </c>
    </row>
    <row r="52" spans="1:30" ht="17.100000000000001" hidden="1" customHeight="1" outlineLevel="2">
      <c r="A52" s="4" t="s">
        <v>94</v>
      </c>
      <c r="B52" s="4" t="s">
        <v>132</v>
      </c>
      <c r="C52" s="47" t="s">
        <v>267</v>
      </c>
      <c r="D52" s="16">
        <f t="shared" si="3"/>
        <v>397.49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397.49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</row>
    <row r="53" spans="1:30" ht="17.100000000000001" hidden="1" customHeight="1" outlineLevel="2">
      <c r="A53" s="4" t="s">
        <v>94</v>
      </c>
      <c r="B53" s="4" t="s">
        <v>133</v>
      </c>
      <c r="C53" s="47" t="s">
        <v>268</v>
      </c>
      <c r="D53" s="16">
        <f t="shared" si="3"/>
        <v>41653.279999999999</v>
      </c>
      <c r="E53" s="16">
        <v>0</v>
      </c>
      <c r="F53" s="16">
        <v>0</v>
      </c>
      <c r="G53" s="16">
        <v>0</v>
      </c>
      <c r="H53" s="16">
        <v>30784.31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1976.29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8651.2099999999991</v>
      </c>
      <c r="Z53" s="16">
        <v>0</v>
      </c>
      <c r="AA53" s="16">
        <v>0</v>
      </c>
      <c r="AB53" s="16">
        <v>241.47</v>
      </c>
      <c r="AC53" s="16">
        <v>0</v>
      </c>
      <c r="AD53" s="16">
        <v>0</v>
      </c>
    </row>
    <row r="54" spans="1:30" ht="17.100000000000001" hidden="1" customHeight="1" outlineLevel="2">
      <c r="A54" s="4" t="s">
        <v>94</v>
      </c>
      <c r="B54" s="4" t="s">
        <v>134</v>
      </c>
      <c r="C54" s="47" t="s">
        <v>269</v>
      </c>
      <c r="D54" s="16">
        <f t="shared" si="3"/>
        <v>194922.85000000003</v>
      </c>
      <c r="E54" s="16">
        <v>0</v>
      </c>
      <c r="F54" s="16">
        <v>0</v>
      </c>
      <c r="G54" s="16">
        <v>0</v>
      </c>
      <c r="H54" s="16">
        <v>0</v>
      </c>
      <c r="I54" s="16">
        <v>9086.16</v>
      </c>
      <c r="J54" s="16">
        <v>2718.27</v>
      </c>
      <c r="K54" s="16">
        <v>68138.64</v>
      </c>
      <c r="L54" s="16">
        <v>4347.18</v>
      </c>
      <c r="M54" s="16">
        <v>0</v>
      </c>
      <c r="N54" s="16">
        <v>220.16</v>
      </c>
      <c r="O54" s="16">
        <v>13477.32</v>
      </c>
      <c r="P54" s="16">
        <v>634.6</v>
      </c>
      <c r="Q54" s="16">
        <v>4161.84</v>
      </c>
      <c r="R54" s="16">
        <v>0</v>
      </c>
      <c r="S54" s="16">
        <v>8011.66</v>
      </c>
      <c r="T54" s="16">
        <v>65552.759999999995</v>
      </c>
      <c r="U54" s="16">
        <v>0</v>
      </c>
      <c r="V54" s="16">
        <v>8494.4699999999993</v>
      </c>
      <c r="W54" s="16">
        <v>3689.16</v>
      </c>
      <c r="X54" s="16">
        <v>1804.9</v>
      </c>
      <c r="Y54" s="16">
        <v>0</v>
      </c>
      <c r="Z54" s="16">
        <v>4585.7299999999996</v>
      </c>
      <c r="AA54" s="16">
        <v>0</v>
      </c>
      <c r="AB54" s="16">
        <v>0</v>
      </c>
      <c r="AC54" s="16">
        <v>0</v>
      </c>
      <c r="AD54" s="16">
        <v>0</v>
      </c>
    </row>
    <row r="55" spans="1:30" ht="17.100000000000001" hidden="1" customHeight="1" outlineLevel="2">
      <c r="A55" s="4" t="s">
        <v>94</v>
      </c>
      <c r="B55" s="4" t="s">
        <v>135</v>
      </c>
      <c r="C55" s="47" t="s">
        <v>270</v>
      </c>
      <c r="D55" s="16">
        <f t="shared" si="3"/>
        <v>22228.960000000003</v>
      </c>
      <c r="E55" s="16">
        <v>2330.65</v>
      </c>
      <c r="F55" s="16">
        <v>217.76</v>
      </c>
      <c r="G55" s="16">
        <v>182.11</v>
      </c>
      <c r="H55" s="16">
        <v>2360.39</v>
      </c>
      <c r="I55" s="16">
        <v>0</v>
      </c>
      <c r="J55" s="16">
        <v>0</v>
      </c>
      <c r="K55" s="16">
        <v>0</v>
      </c>
      <c r="L55" s="16">
        <v>0</v>
      </c>
      <c r="M55" s="16">
        <v>6423.06</v>
      </c>
      <c r="N55" s="16">
        <v>304.04000000000002</v>
      </c>
      <c r="O55" s="16">
        <v>5382.44</v>
      </c>
      <c r="P55" s="16">
        <v>1660.13</v>
      </c>
      <c r="Q55" s="16">
        <v>0</v>
      </c>
      <c r="R55" s="16">
        <v>151.53</v>
      </c>
      <c r="S55" s="16">
        <v>0</v>
      </c>
      <c r="T55" s="16">
        <v>0</v>
      </c>
      <c r="U55" s="16">
        <v>204.75</v>
      </c>
      <c r="V55" s="16">
        <v>0</v>
      </c>
      <c r="W55" s="16">
        <v>329.34</v>
      </c>
      <c r="X55" s="16">
        <v>55.54</v>
      </c>
      <c r="Y55" s="16">
        <v>663.32</v>
      </c>
      <c r="Z55" s="16">
        <v>0</v>
      </c>
      <c r="AA55" s="16">
        <v>1153.1600000000001</v>
      </c>
      <c r="AB55" s="16">
        <v>70.38</v>
      </c>
      <c r="AC55" s="16">
        <v>740.36</v>
      </c>
      <c r="AD55" s="16">
        <v>0</v>
      </c>
    </row>
    <row r="56" spans="1:30" ht="17.100000000000001" hidden="1" customHeight="1" outlineLevel="2">
      <c r="A56" s="4" t="s">
        <v>94</v>
      </c>
      <c r="B56" s="4" t="s">
        <v>136</v>
      </c>
      <c r="C56" s="47" t="s">
        <v>271</v>
      </c>
      <c r="D56" s="16">
        <f t="shared" si="3"/>
        <v>1016461.1099999999</v>
      </c>
      <c r="E56" s="16">
        <v>37290.67</v>
      </c>
      <c r="F56" s="16">
        <v>3488.33</v>
      </c>
      <c r="G56" s="16">
        <v>2976.79</v>
      </c>
      <c r="H56" s="16">
        <v>37809.160000000003</v>
      </c>
      <c r="I56" s="16">
        <v>70446.42</v>
      </c>
      <c r="J56" s="16">
        <v>0</v>
      </c>
      <c r="K56" s="16">
        <v>528561.30000000005</v>
      </c>
      <c r="L56" s="16">
        <v>33722.720000000001</v>
      </c>
      <c r="M56" s="16">
        <v>102893.37</v>
      </c>
      <c r="N56" s="16">
        <v>6665.26</v>
      </c>
      <c r="O56" s="16">
        <v>48794</v>
      </c>
      <c r="P56" s="16">
        <v>31516.39</v>
      </c>
      <c r="Q56" s="16">
        <v>32360.99</v>
      </c>
      <c r="R56" s="16">
        <v>2427.3200000000002</v>
      </c>
      <c r="S56" s="16">
        <v>0</v>
      </c>
      <c r="T56" s="16">
        <v>0</v>
      </c>
      <c r="U56" s="16">
        <v>0</v>
      </c>
      <c r="V56" s="16">
        <v>41907.21</v>
      </c>
      <c r="W56" s="16">
        <v>0</v>
      </c>
      <c r="X56" s="16">
        <v>14911.61</v>
      </c>
      <c r="Y56" s="16">
        <v>10625.67</v>
      </c>
      <c r="Z56" s="16">
        <v>0</v>
      </c>
      <c r="AA56" s="16">
        <v>0</v>
      </c>
      <c r="AB56" s="16">
        <v>1022.07</v>
      </c>
      <c r="AC56" s="16">
        <v>9041.83</v>
      </c>
      <c r="AD56" s="16">
        <v>0</v>
      </c>
    </row>
    <row r="57" spans="1:30" ht="17.100000000000001" hidden="1" customHeight="1" outlineLevel="2">
      <c r="A57" s="4" t="s">
        <v>94</v>
      </c>
      <c r="B57" s="4" t="s">
        <v>137</v>
      </c>
      <c r="C57" s="47" t="s">
        <v>272</v>
      </c>
      <c r="D57" s="16">
        <f t="shared" si="3"/>
        <v>40370.620000000003</v>
      </c>
      <c r="E57" s="16">
        <v>0</v>
      </c>
      <c r="F57" s="16">
        <v>0</v>
      </c>
      <c r="G57" s="16">
        <v>0</v>
      </c>
      <c r="H57" s="16">
        <v>40370.620000000003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</row>
    <row r="58" spans="1:30" ht="17.100000000000001" hidden="1" customHeight="1" outlineLevel="2">
      <c r="A58" s="4" t="s">
        <v>94</v>
      </c>
      <c r="B58" s="4" t="s">
        <v>138</v>
      </c>
      <c r="C58" s="47" t="s">
        <v>255</v>
      </c>
      <c r="D58" s="16">
        <f t="shared" si="3"/>
        <v>2934371.3099999996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2751771.78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182599.53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</row>
    <row r="59" spans="1:30" ht="17.100000000000001" hidden="1" customHeight="1" outlineLevel="2">
      <c r="A59" s="4" t="s">
        <v>94</v>
      </c>
      <c r="B59" s="4" t="s">
        <v>139</v>
      </c>
      <c r="C59" s="47" t="s">
        <v>273</v>
      </c>
      <c r="D59" s="16">
        <f t="shared" si="3"/>
        <v>608175.76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608175.76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</row>
    <row r="60" spans="1:30" ht="17.100000000000001" hidden="1" customHeight="1" outlineLevel="2">
      <c r="A60" s="4" t="s">
        <v>94</v>
      </c>
      <c r="B60" s="4" t="s">
        <v>140</v>
      </c>
      <c r="C60" s="47" t="s">
        <v>274</v>
      </c>
      <c r="D60" s="16">
        <f t="shared" si="3"/>
        <v>2112.39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2112.39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</row>
    <row r="61" spans="1:30" ht="17.100000000000001" hidden="1" customHeight="1" outlineLevel="2">
      <c r="A61" s="4" t="s">
        <v>94</v>
      </c>
      <c r="B61" s="4" t="s">
        <v>141</v>
      </c>
      <c r="C61" s="47" t="s">
        <v>275</v>
      </c>
      <c r="D61" s="16">
        <f t="shared" si="3"/>
        <v>4415683.3600000003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4415683.3600000003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</row>
    <row r="62" spans="1:30" ht="17.100000000000001" hidden="1" customHeight="1" outlineLevel="2">
      <c r="A62" s="4" t="s">
        <v>94</v>
      </c>
      <c r="B62" s="4" t="s">
        <v>142</v>
      </c>
      <c r="C62" s="47" t="s">
        <v>276</v>
      </c>
      <c r="D62" s="16">
        <f t="shared" si="3"/>
        <v>1.35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1.35</v>
      </c>
      <c r="AB62" s="16">
        <v>0</v>
      </c>
      <c r="AC62" s="16">
        <v>0</v>
      </c>
      <c r="AD62" s="16">
        <v>0</v>
      </c>
    </row>
    <row r="63" spans="1:30" ht="17.100000000000001" hidden="1" customHeight="1" outlineLevel="2">
      <c r="A63" s="4" t="s">
        <v>94</v>
      </c>
      <c r="B63" s="4" t="s">
        <v>143</v>
      </c>
      <c r="C63" s="47" t="s">
        <v>276</v>
      </c>
      <c r="D63" s="16">
        <f t="shared" si="3"/>
        <v>84395.53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84395.53</v>
      </c>
      <c r="AC63" s="16">
        <v>0</v>
      </c>
      <c r="AD63" s="16">
        <v>0</v>
      </c>
    </row>
    <row r="64" spans="1:30" ht="17.100000000000001" hidden="1" customHeight="1" outlineLevel="2">
      <c r="A64" s="4" t="s">
        <v>94</v>
      </c>
      <c r="B64" s="4" t="s">
        <v>144</v>
      </c>
      <c r="C64" s="47" t="s">
        <v>277</v>
      </c>
      <c r="D64" s="16">
        <f t="shared" si="3"/>
        <v>4912.22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4912.22</v>
      </c>
      <c r="AB64" s="16">
        <v>0</v>
      </c>
      <c r="AC64" s="16">
        <v>0</v>
      </c>
      <c r="AD64" s="16">
        <v>0</v>
      </c>
    </row>
    <row r="65" spans="1:30" ht="17.100000000000001" hidden="1" customHeight="1" outlineLevel="2">
      <c r="A65" s="4" t="s">
        <v>94</v>
      </c>
      <c r="B65" s="4" t="s">
        <v>145</v>
      </c>
      <c r="C65" s="47" t="s">
        <v>278</v>
      </c>
      <c r="D65" s="16">
        <f t="shared" si="3"/>
        <v>1948.22</v>
      </c>
      <c r="E65" s="16">
        <v>0</v>
      </c>
      <c r="F65" s="16">
        <v>0</v>
      </c>
      <c r="G65" s="16">
        <v>1948.22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</row>
    <row r="66" spans="1:30" ht="17.100000000000001" hidden="1" customHeight="1" outlineLevel="2">
      <c r="A66" s="4" t="s">
        <v>94</v>
      </c>
      <c r="B66" s="4" t="s">
        <v>146</v>
      </c>
      <c r="C66" s="47" t="s">
        <v>279</v>
      </c>
      <c r="D66" s="16">
        <f t="shared" si="3"/>
        <v>82072.890000000014</v>
      </c>
      <c r="E66" s="16">
        <v>1179.28</v>
      </c>
      <c r="F66" s="16">
        <v>2497.13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73653.14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3936.32</v>
      </c>
      <c r="AB66" s="16">
        <v>807.02</v>
      </c>
      <c r="AC66" s="16">
        <v>0</v>
      </c>
      <c r="AD66" s="16">
        <v>0</v>
      </c>
    </row>
    <row r="67" spans="1:30" ht="17.100000000000001" hidden="1" customHeight="1" outlineLevel="2">
      <c r="A67" s="4" t="s">
        <v>94</v>
      </c>
      <c r="B67" s="4" t="s">
        <v>147</v>
      </c>
      <c r="C67" s="47" t="s">
        <v>280</v>
      </c>
      <c r="D67" s="16">
        <f t="shared" si="3"/>
        <v>1.88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1.88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</row>
    <row r="68" spans="1:30" ht="17.100000000000001" hidden="1" customHeight="1" outlineLevel="2">
      <c r="A68" s="4" t="s">
        <v>94</v>
      </c>
      <c r="B68" s="4" t="s">
        <v>148</v>
      </c>
      <c r="C68" s="47" t="s">
        <v>281</v>
      </c>
      <c r="D68" s="16">
        <f t="shared" si="3"/>
        <v>579.12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579.12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</row>
    <row r="69" spans="1:30" ht="17.100000000000001" hidden="1" customHeight="1" outlineLevel="2">
      <c r="A69" s="4" t="s">
        <v>94</v>
      </c>
      <c r="B69" s="4" t="s">
        <v>149</v>
      </c>
      <c r="C69" s="47" t="s">
        <v>282</v>
      </c>
      <c r="D69" s="16">
        <f t="shared" si="3"/>
        <v>16304.54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11097.95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5206.59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</row>
    <row r="70" spans="1:30" ht="17.100000000000001" hidden="1" customHeight="1" outlineLevel="2">
      <c r="A70" s="4" t="s">
        <v>94</v>
      </c>
      <c r="B70" s="4" t="s">
        <v>150</v>
      </c>
      <c r="C70" s="47" t="s">
        <v>256</v>
      </c>
      <c r="D70" s="16">
        <f t="shared" si="3"/>
        <v>283053.75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283053.75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</row>
    <row r="71" spans="1:30" ht="17.100000000000001" hidden="1" customHeight="1" outlineLevel="2">
      <c r="A71" s="4" t="s">
        <v>94</v>
      </c>
      <c r="B71" s="4" t="s">
        <v>151</v>
      </c>
      <c r="C71" s="47" t="s">
        <v>258</v>
      </c>
      <c r="D71" s="16">
        <f t="shared" si="3"/>
        <v>12382.91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12382.91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</row>
    <row r="72" spans="1:30" ht="17.100000000000001" hidden="1" customHeight="1" outlineLevel="2">
      <c r="A72" s="4" t="s">
        <v>94</v>
      </c>
      <c r="B72" s="4" t="s">
        <v>152</v>
      </c>
      <c r="C72" s="47" t="s">
        <v>259</v>
      </c>
      <c r="D72" s="16">
        <f t="shared" si="3"/>
        <v>420.32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420.32</v>
      </c>
      <c r="AC72" s="16">
        <v>0</v>
      </c>
      <c r="AD72" s="16">
        <v>0</v>
      </c>
    </row>
    <row r="73" spans="1:30" ht="17.100000000000001" hidden="1" customHeight="1" outlineLevel="2">
      <c r="A73" s="4" t="s">
        <v>94</v>
      </c>
      <c r="B73" s="4" t="s">
        <v>153</v>
      </c>
      <c r="C73" s="47" t="s">
        <v>260</v>
      </c>
      <c r="D73" s="16">
        <f t="shared" si="3"/>
        <v>51470.02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51470.02</v>
      </c>
    </row>
    <row r="74" spans="1:30" ht="17.100000000000001" hidden="1" customHeight="1" outlineLevel="2">
      <c r="A74" s="4" t="s">
        <v>94</v>
      </c>
      <c r="B74" s="4" t="s">
        <v>154</v>
      </c>
      <c r="C74" s="47" t="s">
        <v>261</v>
      </c>
      <c r="D74" s="16">
        <f t="shared" si="3"/>
        <v>83983.34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81731.81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1670.34</v>
      </c>
      <c r="Y74" s="16">
        <v>0</v>
      </c>
      <c r="Z74" s="16">
        <v>0</v>
      </c>
      <c r="AA74" s="16">
        <v>0</v>
      </c>
      <c r="AB74" s="16">
        <v>581.19000000000005</v>
      </c>
      <c r="AC74" s="16">
        <v>0</v>
      </c>
      <c r="AD74" s="16">
        <v>0</v>
      </c>
    </row>
    <row r="75" spans="1:30" ht="17.100000000000001" hidden="1" customHeight="1" outlineLevel="2">
      <c r="A75" s="4" t="s">
        <v>94</v>
      </c>
      <c r="B75" s="4" t="s">
        <v>155</v>
      </c>
      <c r="C75" s="47" t="s">
        <v>283</v>
      </c>
      <c r="D75" s="16">
        <f t="shared" si="3"/>
        <v>8802.77</v>
      </c>
      <c r="E75" s="16">
        <v>0</v>
      </c>
      <c r="F75" s="16">
        <v>0</v>
      </c>
      <c r="G75" s="16">
        <v>0</v>
      </c>
      <c r="H75" s="16">
        <v>8802.77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</row>
    <row r="76" spans="1:30" ht="17.100000000000001" hidden="1" customHeight="1" outlineLevel="2">
      <c r="A76" s="4" t="s">
        <v>94</v>
      </c>
      <c r="B76" s="4" t="s">
        <v>156</v>
      </c>
      <c r="C76" s="47" t="s">
        <v>284</v>
      </c>
      <c r="D76" s="16">
        <f t="shared" si="3"/>
        <v>78.94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78.94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</row>
    <row r="77" spans="1:30" ht="17.100000000000001" hidden="1" customHeight="1" outlineLevel="2">
      <c r="A77" s="4" t="s">
        <v>94</v>
      </c>
      <c r="B77" s="4" t="s">
        <v>157</v>
      </c>
      <c r="C77" s="47" t="s">
        <v>285</v>
      </c>
      <c r="D77" s="16">
        <f t="shared" si="3"/>
        <v>1263.1199999999999</v>
      </c>
      <c r="E77" s="16">
        <v>0</v>
      </c>
      <c r="F77" s="16">
        <v>0</v>
      </c>
      <c r="G77" s="16">
        <v>1263.1199999999999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</row>
    <row r="78" spans="1:30" ht="17.100000000000001" hidden="1" customHeight="1" outlineLevel="2">
      <c r="A78" s="4" t="s">
        <v>94</v>
      </c>
      <c r="B78" s="4" t="s">
        <v>158</v>
      </c>
      <c r="C78" s="47" t="s">
        <v>286</v>
      </c>
      <c r="D78" s="16">
        <f t="shared" si="3"/>
        <v>13092.74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13092.74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</row>
    <row r="79" spans="1:30" ht="17.100000000000001" hidden="1" customHeight="1" outlineLevel="2">
      <c r="A79" s="4" t="s">
        <v>94</v>
      </c>
      <c r="B79" s="4" t="s">
        <v>159</v>
      </c>
      <c r="C79" s="47" t="s">
        <v>287</v>
      </c>
      <c r="D79" s="16">
        <f t="shared" si="3"/>
        <v>60198.62</v>
      </c>
      <c r="E79" s="16">
        <v>0</v>
      </c>
      <c r="F79" s="16">
        <v>0</v>
      </c>
      <c r="G79" s="16">
        <v>60198.62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6">
        <v>0</v>
      </c>
    </row>
    <row r="80" spans="1:30" ht="17.100000000000001" hidden="1" customHeight="1" outlineLevel="2">
      <c r="A80" s="4" t="s">
        <v>94</v>
      </c>
      <c r="B80" s="4" t="s">
        <v>160</v>
      </c>
      <c r="C80" s="47" t="s">
        <v>288</v>
      </c>
      <c r="D80" s="16">
        <f t="shared" si="3"/>
        <v>242276.31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225228.68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17047.63</v>
      </c>
      <c r="AC80" s="16">
        <v>0</v>
      </c>
      <c r="AD80" s="16">
        <v>0</v>
      </c>
    </row>
    <row r="81" spans="1:30" ht="17.100000000000001" hidden="1" customHeight="1" outlineLevel="2">
      <c r="A81" s="4" t="s">
        <v>94</v>
      </c>
      <c r="B81" s="4" t="s">
        <v>161</v>
      </c>
      <c r="C81" s="47" t="s">
        <v>289</v>
      </c>
      <c r="D81" s="16">
        <f t="shared" si="3"/>
        <v>5794.26</v>
      </c>
      <c r="E81" s="16">
        <v>0</v>
      </c>
      <c r="F81" s="16">
        <v>0</v>
      </c>
      <c r="G81" s="16">
        <v>0</v>
      </c>
      <c r="H81" s="16">
        <v>5794.26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</row>
    <row r="82" spans="1:30" ht="17.100000000000001" hidden="1" customHeight="1" outlineLevel="2">
      <c r="A82" s="4" t="s">
        <v>94</v>
      </c>
      <c r="B82" s="4" t="s">
        <v>162</v>
      </c>
      <c r="C82" s="47" t="s">
        <v>290</v>
      </c>
      <c r="D82" s="16">
        <f t="shared" si="3"/>
        <v>4595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4595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</row>
    <row r="83" spans="1:30" ht="17.100000000000001" hidden="1" customHeight="1" outlineLevel="2">
      <c r="A83" s="4" t="s">
        <v>94</v>
      </c>
      <c r="B83" s="4" t="s">
        <v>163</v>
      </c>
      <c r="C83" s="47" t="s">
        <v>291</v>
      </c>
      <c r="D83" s="16">
        <f t="shared" si="3"/>
        <v>275320.90000000002</v>
      </c>
      <c r="E83" s="16">
        <v>0</v>
      </c>
      <c r="F83" s="16">
        <v>22579.01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252741.89</v>
      </c>
      <c r="AC83" s="16">
        <v>0</v>
      </c>
      <c r="AD83" s="16">
        <v>0</v>
      </c>
    </row>
    <row r="84" spans="1:30" ht="17.100000000000001" hidden="1" customHeight="1" outlineLevel="2">
      <c r="A84" s="4" t="s">
        <v>94</v>
      </c>
      <c r="B84" s="4" t="s">
        <v>164</v>
      </c>
      <c r="C84" s="47" t="s">
        <v>292</v>
      </c>
      <c r="D84" s="16">
        <f t="shared" si="3"/>
        <v>820.83</v>
      </c>
      <c r="E84" s="16">
        <v>0</v>
      </c>
      <c r="F84" s="16">
        <v>0</v>
      </c>
      <c r="G84" s="16">
        <v>0</v>
      </c>
      <c r="H84" s="16">
        <v>0</v>
      </c>
      <c r="I84" s="16">
        <v>820.83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</row>
    <row r="85" spans="1:30" ht="17.100000000000001" hidden="1" customHeight="1" outlineLevel="2">
      <c r="A85" s="4" t="s">
        <v>94</v>
      </c>
      <c r="B85" s="4" t="s">
        <v>165</v>
      </c>
      <c r="C85" s="47" t="s">
        <v>293</v>
      </c>
      <c r="D85" s="16">
        <f t="shared" si="3"/>
        <v>810.92</v>
      </c>
      <c r="E85" s="16">
        <v>0</v>
      </c>
      <c r="F85" s="16">
        <v>0</v>
      </c>
      <c r="G85" s="16">
        <v>0</v>
      </c>
      <c r="H85" s="16">
        <v>0</v>
      </c>
      <c r="I85" s="16">
        <v>810.92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</row>
    <row r="86" spans="1:30" ht="17.100000000000001" hidden="1" customHeight="1" outlineLevel="2">
      <c r="A86" s="4" t="s">
        <v>94</v>
      </c>
      <c r="B86" s="4" t="s">
        <v>166</v>
      </c>
      <c r="C86" s="47" t="s">
        <v>294</v>
      </c>
      <c r="D86" s="16">
        <f t="shared" si="3"/>
        <v>42760.17</v>
      </c>
      <c r="E86" s="16">
        <v>0</v>
      </c>
      <c r="F86" s="16">
        <v>0</v>
      </c>
      <c r="G86" s="16">
        <v>0</v>
      </c>
      <c r="H86" s="16">
        <v>42760.17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</row>
    <row r="87" spans="1:30" ht="17.100000000000001" hidden="1" customHeight="1" outlineLevel="2">
      <c r="A87" s="4" t="s">
        <v>94</v>
      </c>
      <c r="B87" s="4" t="s">
        <v>167</v>
      </c>
      <c r="C87" s="47" t="s">
        <v>295</v>
      </c>
      <c r="D87" s="16">
        <f t="shared" si="3"/>
        <v>13773.91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13773.91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</row>
    <row r="88" spans="1:30" ht="17.100000000000001" hidden="1" customHeight="1" outlineLevel="2">
      <c r="A88" s="4" t="s">
        <v>94</v>
      </c>
      <c r="B88" s="4" t="s">
        <v>168</v>
      </c>
      <c r="C88" s="47" t="s">
        <v>296</v>
      </c>
      <c r="D88" s="16">
        <f t="shared" si="3"/>
        <v>1188.6400000000001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1188.6400000000001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</row>
    <row r="89" spans="1:30" ht="17.100000000000001" hidden="1" customHeight="1" outlineLevel="2">
      <c r="A89" s="4" t="s">
        <v>94</v>
      </c>
      <c r="B89" s="4" t="s">
        <v>169</v>
      </c>
      <c r="C89" s="47" t="s">
        <v>297</v>
      </c>
      <c r="D89" s="16">
        <f t="shared" si="3"/>
        <v>3510.46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187.94</v>
      </c>
      <c r="K89" s="16">
        <v>0</v>
      </c>
      <c r="L89" s="16">
        <v>3279.11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43.41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</row>
    <row r="90" spans="1:30" ht="17.100000000000001" hidden="1" customHeight="1" outlineLevel="2">
      <c r="A90" s="4" t="s">
        <v>94</v>
      </c>
      <c r="B90" s="4" t="s">
        <v>170</v>
      </c>
      <c r="C90" s="47" t="s">
        <v>298</v>
      </c>
      <c r="D90" s="16">
        <f t="shared" ref="D90:D155" si="6">SUM(E90:AD90)</f>
        <v>8378.57</v>
      </c>
      <c r="E90" s="16">
        <v>13.61</v>
      </c>
      <c r="F90" s="16">
        <v>144.63</v>
      </c>
      <c r="G90" s="16">
        <v>122.75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113.98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36.69</v>
      </c>
      <c r="Y90" s="16">
        <v>43.24</v>
      </c>
      <c r="Z90" s="16">
        <v>0</v>
      </c>
      <c r="AA90" s="16">
        <v>231.17</v>
      </c>
      <c r="AB90" s="16">
        <v>7672.5</v>
      </c>
      <c r="AC90" s="16">
        <v>0</v>
      </c>
      <c r="AD90" s="16">
        <v>0</v>
      </c>
    </row>
    <row r="91" spans="1:30" ht="17.100000000000001" hidden="1" customHeight="1" outlineLevel="2">
      <c r="A91" s="4" t="s">
        <v>94</v>
      </c>
      <c r="B91" s="4" t="s">
        <v>171</v>
      </c>
      <c r="C91" s="47" t="s">
        <v>299</v>
      </c>
      <c r="D91" s="16">
        <f t="shared" si="6"/>
        <v>67149.97</v>
      </c>
      <c r="E91" s="16">
        <v>0</v>
      </c>
      <c r="F91" s="16">
        <v>0</v>
      </c>
      <c r="G91" s="16">
        <v>0</v>
      </c>
      <c r="H91" s="16">
        <v>419.74</v>
      </c>
      <c r="I91" s="16">
        <v>52.48</v>
      </c>
      <c r="J91" s="16">
        <v>6.61</v>
      </c>
      <c r="K91" s="16">
        <v>42059.839999999997</v>
      </c>
      <c r="L91" s="16">
        <v>0</v>
      </c>
      <c r="M91" s="16">
        <v>0</v>
      </c>
      <c r="N91" s="16">
        <v>625.70000000000005</v>
      </c>
      <c r="O91" s="16">
        <v>0</v>
      </c>
      <c r="P91" s="16">
        <v>320.35000000000002</v>
      </c>
      <c r="Q91" s="16">
        <v>725.37</v>
      </c>
      <c r="R91" s="16">
        <v>0</v>
      </c>
      <c r="S91" s="16">
        <v>2784.26</v>
      </c>
      <c r="T91" s="16">
        <v>8363.84</v>
      </c>
      <c r="U91" s="16">
        <v>349.26</v>
      </c>
      <c r="V91" s="16">
        <v>2936.63</v>
      </c>
      <c r="W91" s="16">
        <v>1960.55</v>
      </c>
      <c r="X91" s="16">
        <v>1830.65</v>
      </c>
      <c r="Y91" s="16">
        <v>0</v>
      </c>
      <c r="Z91" s="16">
        <v>4714.6899999999996</v>
      </c>
      <c r="AA91" s="16">
        <v>0</v>
      </c>
      <c r="AB91" s="16">
        <v>0</v>
      </c>
      <c r="AC91" s="16">
        <v>0</v>
      </c>
      <c r="AD91" s="16">
        <v>0</v>
      </c>
    </row>
    <row r="92" spans="1:30" ht="17.100000000000001" hidden="1" customHeight="1" outlineLevel="2">
      <c r="A92" s="4" t="s">
        <v>94</v>
      </c>
      <c r="B92" s="4" t="s">
        <v>172</v>
      </c>
      <c r="C92" s="47" t="s">
        <v>300</v>
      </c>
      <c r="D92" s="16">
        <f t="shared" si="6"/>
        <v>6952.7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551.91999999999996</v>
      </c>
      <c r="O92" s="16">
        <v>4985.09</v>
      </c>
      <c r="P92" s="16">
        <v>272.24</v>
      </c>
      <c r="Q92" s="16">
        <v>0</v>
      </c>
      <c r="R92" s="16">
        <v>0</v>
      </c>
      <c r="S92" s="16">
        <v>0</v>
      </c>
      <c r="T92" s="16">
        <v>0</v>
      </c>
      <c r="U92" s="16">
        <v>308.08</v>
      </c>
      <c r="V92" s="16">
        <v>0</v>
      </c>
      <c r="W92" s="16">
        <v>835.37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</row>
    <row r="93" spans="1:30" ht="17.100000000000001" hidden="1" customHeight="1" outlineLevel="2">
      <c r="A93" s="4" t="s">
        <v>94</v>
      </c>
      <c r="B93" s="4" t="s">
        <v>173</v>
      </c>
      <c r="C93" s="47" t="s">
        <v>301</v>
      </c>
      <c r="D93" s="16">
        <f t="shared" si="6"/>
        <v>32658.25</v>
      </c>
      <c r="E93" s="16">
        <v>0</v>
      </c>
      <c r="F93" s="16">
        <v>0</v>
      </c>
      <c r="G93" s="16">
        <v>0</v>
      </c>
      <c r="H93" s="16">
        <v>0</v>
      </c>
      <c r="I93" s="16">
        <v>309.93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4278.6000000000004</v>
      </c>
      <c r="R93" s="16">
        <v>0</v>
      </c>
      <c r="S93" s="16">
        <v>4654.3999999999996</v>
      </c>
      <c r="T93" s="16">
        <v>21371.39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2043.93</v>
      </c>
      <c r="AA93" s="16">
        <v>0</v>
      </c>
      <c r="AB93" s="16">
        <v>0</v>
      </c>
      <c r="AC93" s="16">
        <v>0</v>
      </c>
      <c r="AD93" s="16">
        <v>0</v>
      </c>
    </row>
    <row r="94" spans="1:30" ht="17.100000000000001" hidden="1" customHeight="1" outlineLevel="2">
      <c r="A94" s="4" t="s">
        <v>94</v>
      </c>
      <c r="B94" s="4" t="s">
        <v>174</v>
      </c>
      <c r="C94" s="47" t="s">
        <v>302</v>
      </c>
      <c r="D94" s="16">
        <f t="shared" si="6"/>
        <v>32718.73</v>
      </c>
      <c r="E94" s="16">
        <v>0</v>
      </c>
      <c r="F94" s="16">
        <v>0</v>
      </c>
      <c r="G94" s="16">
        <v>0</v>
      </c>
      <c r="H94" s="16">
        <v>32718.73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</row>
    <row r="95" spans="1:30" ht="17.100000000000001" hidden="1" customHeight="1" outlineLevel="2">
      <c r="A95" s="4" t="s">
        <v>94</v>
      </c>
      <c r="B95" s="4" t="s">
        <v>175</v>
      </c>
      <c r="C95" s="47" t="s">
        <v>303</v>
      </c>
      <c r="D95" s="16">
        <f t="shared" si="6"/>
        <v>545291.86999999988</v>
      </c>
      <c r="E95" s="16">
        <v>0</v>
      </c>
      <c r="F95" s="16">
        <v>0</v>
      </c>
      <c r="G95" s="16">
        <v>0</v>
      </c>
      <c r="H95" s="16">
        <v>0</v>
      </c>
      <c r="I95" s="16">
        <v>79795.820000000007</v>
      </c>
      <c r="J95" s="16">
        <v>0</v>
      </c>
      <c r="K95" s="16">
        <v>186327.54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162826.07999999999</v>
      </c>
      <c r="R95" s="16">
        <v>0</v>
      </c>
      <c r="S95" s="16">
        <v>37548.29</v>
      </c>
      <c r="T95" s="16">
        <v>2475.4699999999998</v>
      </c>
      <c r="U95" s="16">
        <v>0</v>
      </c>
      <c r="V95" s="16">
        <v>4188.59</v>
      </c>
      <c r="W95" s="16">
        <v>0</v>
      </c>
      <c r="X95" s="16">
        <v>16425.82</v>
      </c>
      <c r="Y95" s="16">
        <v>0</v>
      </c>
      <c r="Z95" s="16">
        <v>55704.26</v>
      </c>
      <c r="AA95" s="16">
        <v>0</v>
      </c>
      <c r="AB95" s="16">
        <v>0</v>
      </c>
      <c r="AC95" s="16">
        <v>0</v>
      </c>
      <c r="AD95" s="16">
        <v>0</v>
      </c>
    </row>
    <row r="96" spans="1:30" ht="17.100000000000001" hidden="1" customHeight="1" outlineLevel="2">
      <c r="A96" s="4" t="s">
        <v>94</v>
      </c>
      <c r="B96" s="4" t="s">
        <v>176</v>
      </c>
      <c r="C96" s="47" t="s">
        <v>304</v>
      </c>
      <c r="D96" s="16">
        <f t="shared" si="6"/>
        <v>815249.94</v>
      </c>
      <c r="E96" s="16">
        <v>0</v>
      </c>
      <c r="F96" s="16">
        <v>0</v>
      </c>
      <c r="G96" s="16">
        <v>0</v>
      </c>
      <c r="H96" s="16">
        <v>0</v>
      </c>
      <c r="I96" s="16">
        <v>22787.52</v>
      </c>
      <c r="J96" s="16">
        <v>0</v>
      </c>
      <c r="K96" s="16">
        <v>180263.53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69507.62</v>
      </c>
      <c r="T96" s="16">
        <v>542691.27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6">
        <v>0</v>
      </c>
    </row>
    <row r="97" spans="1:30" ht="17.100000000000001" hidden="1" customHeight="1" outlineLevel="2">
      <c r="A97" s="4" t="s">
        <v>94</v>
      </c>
      <c r="B97" s="4" t="s">
        <v>177</v>
      </c>
      <c r="C97" s="47" t="s">
        <v>305</v>
      </c>
      <c r="D97" s="16">
        <f t="shared" si="6"/>
        <v>2488380.04</v>
      </c>
      <c r="E97" s="16">
        <v>0</v>
      </c>
      <c r="F97" s="16">
        <v>0</v>
      </c>
      <c r="G97" s="16">
        <v>0</v>
      </c>
      <c r="H97" s="16">
        <v>0</v>
      </c>
      <c r="I97" s="16">
        <v>181488.36</v>
      </c>
      <c r="J97" s="16">
        <v>0</v>
      </c>
      <c r="K97" s="16">
        <v>664822.54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282116.21999999997</v>
      </c>
      <c r="R97" s="16">
        <v>0</v>
      </c>
      <c r="S97" s="16">
        <v>196911.41</v>
      </c>
      <c r="T97" s="16">
        <v>1033609.5</v>
      </c>
      <c r="U97" s="16">
        <v>0</v>
      </c>
      <c r="V97" s="16">
        <v>4439.57</v>
      </c>
      <c r="W97" s="16">
        <v>0</v>
      </c>
      <c r="X97" s="16">
        <v>28464.41</v>
      </c>
      <c r="Y97" s="16">
        <v>0</v>
      </c>
      <c r="Z97" s="16">
        <v>96528.03</v>
      </c>
      <c r="AA97" s="16">
        <v>0</v>
      </c>
      <c r="AB97" s="16">
        <v>0</v>
      </c>
      <c r="AC97" s="16">
        <v>0</v>
      </c>
      <c r="AD97" s="16">
        <v>0</v>
      </c>
    </row>
    <row r="98" spans="1:30" ht="17.100000000000001" hidden="1" customHeight="1" outlineLevel="2">
      <c r="A98" s="4" t="s">
        <v>94</v>
      </c>
      <c r="B98" s="4" t="s">
        <v>178</v>
      </c>
      <c r="C98" s="47" t="s">
        <v>312</v>
      </c>
      <c r="D98" s="16">
        <f t="shared" si="6"/>
        <v>1858415.0499999998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23107.17</v>
      </c>
      <c r="K98" s="16">
        <v>0</v>
      </c>
      <c r="L98" s="16">
        <v>0</v>
      </c>
      <c r="M98" s="16">
        <v>0</v>
      </c>
      <c r="N98" s="16">
        <v>57236.5</v>
      </c>
      <c r="O98" s="16">
        <v>1116133.3600000001</v>
      </c>
      <c r="P98" s="16">
        <v>25411.89</v>
      </c>
      <c r="Q98" s="16">
        <v>0</v>
      </c>
      <c r="R98" s="16">
        <v>0</v>
      </c>
      <c r="S98" s="16">
        <v>0</v>
      </c>
      <c r="T98" s="16">
        <v>0</v>
      </c>
      <c r="U98" s="16">
        <v>37772.49</v>
      </c>
      <c r="V98" s="16">
        <v>170762.43</v>
      </c>
      <c r="W98" s="16">
        <v>284051.27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143939.94</v>
      </c>
      <c r="AD98" s="16">
        <v>0</v>
      </c>
    </row>
    <row r="99" spans="1:30" ht="17.100000000000001" hidden="1" customHeight="1" outlineLevel="2">
      <c r="A99" s="4" t="s">
        <v>94</v>
      </c>
      <c r="B99" s="4" t="s">
        <v>179</v>
      </c>
      <c r="C99" s="47" t="s">
        <v>306</v>
      </c>
      <c r="D99" s="16">
        <f t="shared" si="6"/>
        <v>613860.66999999993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56406.05</v>
      </c>
      <c r="K99" s="16">
        <v>176281.77</v>
      </c>
      <c r="L99" s="16">
        <v>62983.93</v>
      </c>
      <c r="M99" s="16">
        <v>0</v>
      </c>
      <c r="N99" s="16">
        <v>8736.5300000000007</v>
      </c>
      <c r="O99" s="16">
        <v>178574.41</v>
      </c>
      <c r="P99" s="16">
        <v>4564.6099999999997</v>
      </c>
      <c r="Q99" s="16">
        <v>0</v>
      </c>
      <c r="R99" s="16">
        <v>0</v>
      </c>
      <c r="S99" s="16">
        <v>0</v>
      </c>
      <c r="T99" s="16">
        <v>0</v>
      </c>
      <c r="U99" s="16">
        <v>6125.6</v>
      </c>
      <c r="V99" s="16">
        <v>34781.620000000003</v>
      </c>
      <c r="W99" s="16">
        <v>80143.210000000006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5262.94</v>
      </c>
      <c r="AD99" s="16">
        <v>0</v>
      </c>
    </row>
    <row r="100" spans="1:30" ht="17.100000000000001" hidden="1" customHeight="1" outlineLevel="2">
      <c r="A100" s="4" t="s">
        <v>94</v>
      </c>
      <c r="B100" s="4" t="s">
        <v>180</v>
      </c>
      <c r="C100" s="47" t="s">
        <v>307</v>
      </c>
      <c r="D100" s="16">
        <f t="shared" si="6"/>
        <v>81840.08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81840.08</v>
      </c>
    </row>
    <row r="101" spans="1:30" ht="17.100000000000001" hidden="1" customHeight="1" outlineLevel="2">
      <c r="A101" s="4" t="s">
        <v>94</v>
      </c>
      <c r="B101" s="4" t="s">
        <v>181</v>
      </c>
      <c r="C101" s="47" t="s">
        <v>308</v>
      </c>
      <c r="D101" s="16">
        <f t="shared" si="6"/>
        <v>12872.11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12872.11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0</v>
      </c>
    </row>
    <row r="102" spans="1:30" ht="17.100000000000001" hidden="1" customHeight="1" outlineLevel="2">
      <c r="A102" s="4" t="s">
        <v>94</v>
      </c>
      <c r="B102" s="4" t="s">
        <v>182</v>
      </c>
      <c r="C102" s="47" t="s">
        <v>309</v>
      </c>
      <c r="D102" s="16">
        <f t="shared" si="6"/>
        <v>107329.18000000001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147.94</v>
      </c>
      <c r="K102" s="16">
        <v>53055.19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54126.05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</row>
    <row r="103" spans="1:30" ht="17.100000000000001" hidden="1" customHeight="1" outlineLevel="2">
      <c r="A103" s="4" t="s">
        <v>94</v>
      </c>
      <c r="B103" s="4" t="s">
        <v>183</v>
      </c>
      <c r="C103" s="47" t="s">
        <v>313</v>
      </c>
      <c r="D103" s="16">
        <f t="shared" si="6"/>
        <v>3540.95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3540.95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0</v>
      </c>
    </row>
    <row r="104" spans="1:30" ht="17.100000000000001" hidden="1" customHeight="1" outlineLevel="2">
      <c r="A104" s="4" t="s">
        <v>94</v>
      </c>
      <c r="B104" s="4" t="s">
        <v>184</v>
      </c>
      <c r="C104" s="47" t="s">
        <v>310</v>
      </c>
      <c r="D104" s="16">
        <f t="shared" si="6"/>
        <v>591.76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591.76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</row>
    <row r="105" spans="1:30" ht="17.100000000000001" hidden="1" customHeight="1" outlineLevel="2">
      <c r="A105" s="4" t="s">
        <v>94</v>
      </c>
      <c r="B105" s="4" t="s">
        <v>185</v>
      </c>
      <c r="C105" s="47" t="s">
        <v>314</v>
      </c>
      <c r="D105" s="16">
        <f t="shared" si="6"/>
        <v>17565.560000000001</v>
      </c>
      <c r="E105" s="16">
        <v>0</v>
      </c>
      <c r="F105" s="16">
        <v>0</v>
      </c>
      <c r="G105" s="16">
        <v>0</v>
      </c>
      <c r="H105" s="16">
        <v>0</v>
      </c>
      <c r="I105" s="16">
        <v>71.27</v>
      </c>
      <c r="J105" s="16">
        <v>0</v>
      </c>
      <c r="K105" s="16">
        <v>4405.96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1846.28</v>
      </c>
      <c r="R105" s="16">
        <v>0</v>
      </c>
      <c r="S105" s="16">
        <v>1781.39</v>
      </c>
      <c r="T105" s="16">
        <v>62.08</v>
      </c>
      <c r="U105" s="16">
        <v>0</v>
      </c>
      <c r="V105" s="16">
        <v>875.99</v>
      </c>
      <c r="W105" s="16">
        <v>0</v>
      </c>
      <c r="X105" s="16">
        <v>3531.03</v>
      </c>
      <c r="Y105" s="16">
        <v>0</v>
      </c>
      <c r="Z105" s="16">
        <v>4991.5600000000004</v>
      </c>
      <c r="AA105" s="16">
        <v>0</v>
      </c>
      <c r="AB105" s="16">
        <v>0</v>
      </c>
      <c r="AC105" s="16">
        <v>0</v>
      </c>
      <c r="AD105" s="16">
        <v>0</v>
      </c>
    </row>
    <row r="106" spans="1:30" ht="17.100000000000001" hidden="1" customHeight="1" outlineLevel="2">
      <c r="A106" s="4" t="s">
        <v>94</v>
      </c>
      <c r="B106" s="4" t="s">
        <v>186</v>
      </c>
      <c r="C106" s="47" t="s">
        <v>315</v>
      </c>
      <c r="D106" s="16">
        <f t="shared" si="6"/>
        <v>18713.25</v>
      </c>
      <c r="E106" s="16">
        <v>0</v>
      </c>
      <c r="F106" s="16">
        <v>0</v>
      </c>
      <c r="G106" s="16">
        <v>0</v>
      </c>
      <c r="H106" s="16">
        <v>0</v>
      </c>
      <c r="I106" s="16">
        <v>17.61</v>
      </c>
      <c r="J106" s="16">
        <v>0</v>
      </c>
      <c r="K106" s="16">
        <v>3644.6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15051.04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</row>
    <row r="107" spans="1:30" ht="17.100000000000001" hidden="1" customHeight="1" outlineLevel="2">
      <c r="A107" s="4" t="s">
        <v>94</v>
      </c>
      <c r="B107" s="4" t="s">
        <v>187</v>
      </c>
      <c r="C107" s="47" t="s">
        <v>311</v>
      </c>
      <c r="D107" s="16">
        <f t="shared" si="6"/>
        <v>130515.9</v>
      </c>
      <c r="E107" s="16">
        <v>135.09</v>
      </c>
      <c r="F107" s="16">
        <v>1284.03</v>
      </c>
      <c r="G107" s="16">
        <v>1071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26998.639999999999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19163.5</v>
      </c>
      <c r="AB107" s="16">
        <v>77351.570000000007</v>
      </c>
      <c r="AC107" s="16">
        <v>0</v>
      </c>
      <c r="AD107" s="16">
        <v>4512.07</v>
      </c>
    </row>
    <row r="108" spans="1:30" ht="17.100000000000001" customHeight="1" outlineLevel="1" collapsed="1">
      <c r="A108" s="46"/>
      <c r="C108" s="11" t="s">
        <v>73</v>
      </c>
      <c r="D108" s="16">
        <f t="shared" ref="D108:AD108" si="7">SUBTOTAL(9,D48:D107)</f>
        <v>20669801.369999994</v>
      </c>
      <c r="E108" s="16">
        <f t="shared" si="7"/>
        <v>80779.39</v>
      </c>
      <c r="F108" s="16">
        <f t="shared" si="7"/>
        <v>35901.879999999997</v>
      </c>
      <c r="G108" s="16">
        <f t="shared" si="7"/>
        <v>72528.210000000006</v>
      </c>
      <c r="H108" s="16">
        <f t="shared" si="7"/>
        <v>201820.15</v>
      </c>
      <c r="I108" s="16">
        <f t="shared" si="7"/>
        <v>493614.45999999996</v>
      </c>
      <c r="J108" s="16">
        <f t="shared" si="7"/>
        <v>121272.13</v>
      </c>
      <c r="K108" s="16">
        <f t="shared" si="7"/>
        <v>5623802.5999999996</v>
      </c>
      <c r="L108" s="16">
        <f t="shared" si="7"/>
        <v>449209.37</v>
      </c>
      <c r="M108" s="16">
        <f t="shared" si="7"/>
        <v>1213457.75</v>
      </c>
      <c r="N108" s="16">
        <f t="shared" si="7"/>
        <v>86274.26</v>
      </c>
      <c r="O108" s="16">
        <f t="shared" si="7"/>
        <v>1808214.84</v>
      </c>
      <c r="P108" s="16">
        <f t="shared" si="7"/>
        <v>121472.89</v>
      </c>
      <c r="Q108" s="16">
        <f t="shared" si="7"/>
        <v>559859.01</v>
      </c>
      <c r="R108" s="16">
        <f t="shared" si="7"/>
        <v>4555.1400000000003</v>
      </c>
      <c r="S108" s="16">
        <f t="shared" si="7"/>
        <v>434146.22</v>
      </c>
      <c r="T108" s="16">
        <f t="shared" si="7"/>
        <v>7028981.9799999995</v>
      </c>
      <c r="U108" s="16">
        <f t="shared" si="7"/>
        <v>50688.67</v>
      </c>
      <c r="V108" s="16">
        <f t="shared" si="7"/>
        <v>443392.38999999996</v>
      </c>
      <c r="W108" s="16">
        <f t="shared" si="7"/>
        <v>433021.39000000007</v>
      </c>
      <c r="X108" s="16">
        <f t="shared" si="7"/>
        <v>305264.97000000003</v>
      </c>
      <c r="Y108" s="16">
        <f t="shared" si="7"/>
        <v>46850.089999999989</v>
      </c>
      <c r="Z108" s="16">
        <f t="shared" si="7"/>
        <v>233213.99</v>
      </c>
      <c r="AA108" s="16">
        <f t="shared" si="7"/>
        <v>59527.519999999997</v>
      </c>
      <c r="AB108" s="16">
        <f t="shared" si="7"/>
        <v>443706.98000000004</v>
      </c>
      <c r="AC108" s="16">
        <f t="shared" si="7"/>
        <v>180422.92</v>
      </c>
      <c r="AD108" s="16">
        <f t="shared" si="7"/>
        <v>137822.17000000001</v>
      </c>
    </row>
    <row r="109" spans="1:30" ht="17.100000000000001" hidden="1" customHeight="1" outlineLevel="2">
      <c r="A109" s="4" t="s">
        <v>214</v>
      </c>
      <c r="B109" s="4" t="s">
        <v>188</v>
      </c>
      <c r="C109" s="47" t="s">
        <v>316</v>
      </c>
      <c r="D109" s="16">
        <f t="shared" si="6"/>
        <v>8694.130000000001</v>
      </c>
      <c r="E109" s="16">
        <v>2135.08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6559.05</v>
      </c>
      <c r="AC109" s="16">
        <v>0</v>
      </c>
      <c r="AD109" s="16">
        <v>0</v>
      </c>
    </row>
    <row r="110" spans="1:30" ht="17.100000000000001" hidden="1" customHeight="1" outlineLevel="2">
      <c r="A110" s="4" t="s">
        <v>214</v>
      </c>
      <c r="B110" s="4" t="s">
        <v>189</v>
      </c>
      <c r="C110" s="47" t="s">
        <v>317</v>
      </c>
      <c r="D110" s="16">
        <f t="shared" si="6"/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</row>
    <row r="111" spans="1:30" ht="17.100000000000001" hidden="1" customHeight="1" outlineLevel="2">
      <c r="A111" s="4" t="s">
        <v>214</v>
      </c>
      <c r="B111" s="4" t="s">
        <v>190</v>
      </c>
      <c r="C111" s="47" t="s">
        <v>318</v>
      </c>
      <c r="D111" s="16">
        <f t="shared" si="6"/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6">
        <v>0</v>
      </c>
    </row>
    <row r="112" spans="1:30" ht="17.100000000000001" hidden="1" customHeight="1" outlineLevel="2">
      <c r="A112" s="4" t="s">
        <v>214</v>
      </c>
      <c r="B112" s="4" t="s">
        <v>191</v>
      </c>
      <c r="C112" s="47" t="s">
        <v>319</v>
      </c>
      <c r="D112" s="16">
        <f t="shared" si="6"/>
        <v>25104.910000000003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5467.67</v>
      </c>
      <c r="T112" s="16">
        <v>0</v>
      </c>
      <c r="U112" s="16">
        <v>0</v>
      </c>
      <c r="V112" s="16">
        <v>0</v>
      </c>
      <c r="W112" s="16">
        <v>0</v>
      </c>
      <c r="X112" s="16">
        <v>19637.240000000002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</row>
    <row r="113" spans="1:30" ht="17.100000000000001" hidden="1" customHeight="1" outlineLevel="2">
      <c r="A113" s="4" t="s">
        <v>214</v>
      </c>
      <c r="B113" s="4" t="s">
        <v>192</v>
      </c>
      <c r="C113" s="47" t="s">
        <v>320</v>
      </c>
      <c r="D113" s="16">
        <f t="shared" si="6"/>
        <v>78300.41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68370.100000000006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9930.31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0</v>
      </c>
    </row>
    <row r="114" spans="1:30" ht="17.100000000000001" hidden="1" customHeight="1" outlineLevel="2">
      <c r="A114" s="4" t="s">
        <v>214</v>
      </c>
      <c r="B114" s="4" t="s">
        <v>193</v>
      </c>
      <c r="C114" s="47" t="s">
        <v>321</v>
      </c>
      <c r="D114" s="16">
        <f t="shared" si="6"/>
        <v>644.02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644.02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6">
        <v>0</v>
      </c>
    </row>
    <row r="115" spans="1:30" ht="17.100000000000001" hidden="1" customHeight="1" outlineLevel="2">
      <c r="A115" s="4" t="s">
        <v>214</v>
      </c>
      <c r="B115" s="4" t="s">
        <v>194</v>
      </c>
      <c r="C115" s="47" t="s">
        <v>322</v>
      </c>
      <c r="D115" s="16">
        <f t="shared" si="6"/>
        <v>211487.02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173779.88</v>
      </c>
      <c r="R115" s="16">
        <v>0</v>
      </c>
      <c r="S115" s="16">
        <v>32931.9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4775.24</v>
      </c>
      <c r="AA115" s="16">
        <v>0</v>
      </c>
      <c r="AB115" s="16">
        <v>0</v>
      </c>
      <c r="AC115" s="16">
        <v>0</v>
      </c>
      <c r="AD115" s="16">
        <v>0</v>
      </c>
    </row>
    <row r="116" spans="1:30" ht="17.100000000000001" hidden="1" customHeight="1" outlineLevel="2">
      <c r="A116" s="4" t="s">
        <v>214</v>
      </c>
      <c r="B116" s="4" t="s">
        <v>195</v>
      </c>
      <c r="C116" s="47" t="s">
        <v>323</v>
      </c>
      <c r="D116" s="16">
        <f t="shared" si="6"/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16">
        <v>0</v>
      </c>
    </row>
    <row r="117" spans="1:30" ht="17.100000000000001" hidden="1" customHeight="1" outlineLevel="2">
      <c r="A117" s="4" t="s">
        <v>214</v>
      </c>
      <c r="B117" s="4" t="s">
        <v>196</v>
      </c>
      <c r="C117" s="47" t="s">
        <v>324</v>
      </c>
      <c r="D117" s="16">
        <f t="shared" si="6"/>
        <v>1612.28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1612.28</v>
      </c>
      <c r="AB117" s="16">
        <v>0</v>
      </c>
      <c r="AC117" s="16">
        <v>0</v>
      </c>
      <c r="AD117" s="16">
        <v>0</v>
      </c>
    </row>
    <row r="118" spans="1:30" ht="17.100000000000001" hidden="1" customHeight="1" outlineLevel="2">
      <c r="A118" s="4" t="s">
        <v>214</v>
      </c>
      <c r="B118" s="4" t="s">
        <v>197</v>
      </c>
      <c r="C118" s="47" t="s">
        <v>325</v>
      </c>
      <c r="D118" s="16">
        <f t="shared" si="6"/>
        <v>263018.71999999997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63337.79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140354.96</v>
      </c>
      <c r="R118" s="16">
        <v>0</v>
      </c>
      <c r="S118" s="16">
        <v>31774.68</v>
      </c>
      <c r="T118" s="16">
        <v>0</v>
      </c>
      <c r="U118" s="16">
        <v>0</v>
      </c>
      <c r="V118" s="16">
        <v>0</v>
      </c>
      <c r="W118" s="16">
        <v>0</v>
      </c>
      <c r="X118" s="16">
        <v>25374.799999999999</v>
      </c>
      <c r="Y118" s="16">
        <v>0</v>
      </c>
      <c r="Z118" s="16">
        <v>2176.4899999999998</v>
      </c>
      <c r="AA118" s="16">
        <v>0</v>
      </c>
      <c r="AB118" s="16">
        <v>0</v>
      </c>
      <c r="AC118" s="16">
        <v>0</v>
      </c>
      <c r="AD118" s="16">
        <v>0</v>
      </c>
    </row>
    <row r="119" spans="1:30" ht="17.100000000000001" hidden="1" customHeight="1" outlineLevel="2">
      <c r="A119" s="4" t="s">
        <v>214</v>
      </c>
      <c r="B119" s="4" t="s">
        <v>198</v>
      </c>
      <c r="C119" s="47" t="s">
        <v>326</v>
      </c>
      <c r="D119" s="16">
        <f t="shared" si="6"/>
        <v>9535.68</v>
      </c>
      <c r="E119" s="16">
        <v>2009.4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1353.38</v>
      </c>
      <c r="AB119" s="16">
        <v>6172.9</v>
      </c>
      <c r="AC119" s="16">
        <v>0</v>
      </c>
      <c r="AD119" s="16">
        <v>0</v>
      </c>
    </row>
    <row r="120" spans="1:30" ht="17.100000000000001" hidden="1" customHeight="1" outlineLevel="2">
      <c r="A120" s="4" t="s">
        <v>214</v>
      </c>
      <c r="B120" s="4" t="s">
        <v>199</v>
      </c>
      <c r="C120" s="47" t="s">
        <v>327</v>
      </c>
      <c r="D120" s="16">
        <f t="shared" si="6"/>
        <v>32803.410000000003</v>
      </c>
      <c r="E120" s="16">
        <v>0</v>
      </c>
      <c r="F120" s="16">
        <v>32803.410000000003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6">
        <v>0</v>
      </c>
    </row>
    <row r="121" spans="1:30" ht="17.100000000000001" hidden="1" customHeight="1" outlineLevel="2">
      <c r="A121" s="4" t="s">
        <v>214</v>
      </c>
      <c r="B121" s="4" t="s">
        <v>200</v>
      </c>
      <c r="C121" s="47" t="s">
        <v>328</v>
      </c>
      <c r="D121" s="16">
        <f t="shared" si="6"/>
        <v>25532.66</v>
      </c>
      <c r="E121" s="16">
        <v>0</v>
      </c>
      <c r="F121" s="16">
        <v>0</v>
      </c>
      <c r="G121" s="16">
        <v>25532.66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6">
        <v>0</v>
      </c>
    </row>
    <row r="122" spans="1:30" ht="17.100000000000001" hidden="1" customHeight="1" outlineLevel="2">
      <c r="A122" s="4" t="s">
        <v>214</v>
      </c>
      <c r="B122" s="4" t="s">
        <v>201</v>
      </c>
      <c r="C122" s="47" t="s">
        <v>329</v>
      </c>
      <c r="D122" s="16">
        <f t="shared" si="6"/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6">
        <v>0</v>
      </c>
    </row>
    <row r="123" spans="1:30" ht="17.100000000000001" hidden="1" customHeight="1" outlineLevel="2">
      <c r="A123" s="4" t="s">
        <v>214</v>
      </c>
      <c r="B123" s="4" t="s">
        <v>202</v>
      </c>
      <c r="C123" s="47" t="s">
        <v>330</v>
      </c>
      <c r="D123" s="16">
        <f t="shared" si="6"/>
        <v>3735.46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3735.46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6">
        <v>0</v>
      </c>
    </row>
    <row r="124" spans="1:30" ht="17.100000000000001" hidden="1" customHeight="1" outlineLevel="2">
      <c r="A124" s="4" t="s">
        <v>214</v>
      </c>
      <c r="B124" s="4" t="s">
        <v>203</v>
      </c>
      <c r="C124" s="47" t="s">
        <v>331</v>
      </c>
      <c r="D124" s="16">
        <f t="shared" si="6"/>
        <v>245149.67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19857.189999999999</v>
      </c>
      <c r="K124" s="16">
        <v>0</v>
      </c>
      <c r="L124" s="16">
        <v>133805.78</v>
      </c>
      <c r="M124" s="16">
        <v>0</v>
      </c>
      <c r="N124" s="16">
        <v>0</v>
      </c>
      <c r="O124" s="16">
        <v>0</v>
      </c>
      <c r="P124" s="16">
        <v>3559.86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83362.61</v>
      </c>
      <c r="W124" s="16">
        <v>4564.2299999999996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</row>
    <row r="125" spans="1:30" ht="17.100000000000001" hidden="1" customHeight="1" outlineLevel="2">
      <c r="A125" s="4" t="s">
        <v>214</v>
      </c>
      <c r="B125" s="4" t="s">
        <v>204</v>
      </c>
      <c r="C125" s="47" t="s">
        <v>332</v>
      </c>
      <c r="D125" s="16">
        <f t="shared" si="6"/>
        <v>299822.81999999995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216305.99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11900.65</v>
      </c>
      <c r="W125" s="16">
        <v>0</v>
      </c>
      <c r="X125" s="16">
        <v>71616.179999999993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16">
        <v>0</v>
      </c>
    </row>
    <row r="126" spans="1:30" ht="17.100000000000001" hidden="1" customHeight="1" outlineLevel="2">
      <c r="A126" s="4" t="s">
        <v>214</v>
      </c>
      <c r="B126" s="4" t="s">
        <v>205</v>
      </c>
      <c r="C126" s="47" t="s">
        <v>333</v>
      </c>
      <c r="D126" s="16">
        <f t="shared" si="6"/>
        <v>25287.919999999998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25287.919999999998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  <c r="V126" s="16">
        <v>0</v>
      </c>
      <c r="W126" s="16">
        <v>0</v>
      </c>
      <c r="X126" s="16">
        <v>0</v>
      </c>
      <c r="Y126" s="16">
        <v>0</v>
      </c>
      <c r="Z126" s="16">
        <v>0</v>
      </c>
      <c r="AA126" s="16">
        <v>0</v>
      </c>
      <c r="AB126" s="16">
        <v>0</v>
      </c>
      <c r="AC126" s="16">
        <v>0</v>
      </c>
      <c r="AD126" s="16">
        <v>0</v>
      </c>
    </row>
    <row r="127" spans="1:30" ht="17.100000000000001" hidden="1" customHeight="1" outlineLevel="2">
      <c r="A127" s="4" t="s">
        <v>214</v>
      </c>
      <c r="B127" s="4" t="s">
        <v>206</v>
      </c>
      <c r="C127" s="47" t="s">
        <v>334</v>
      </c>
      <c r="D127" s="16">
        <f t="shared" si="6"/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16">
        <v>0</v>
      </c>
    </row>
    <row r="128" spans="1:30" ht="17.100000000000001" hidden="1" customHeight="1" outlineLevel="2">
      <c r="A128" s="4" t="s">
        <v>214</v>
      </c>
      <c r="B128" s="4" t="s">
        <v>207</v>
      </c>
      <c r="C128" s="47" t="s">
        <v>335</v>
      </c>
      <c r="D128" s="16">
        <f t="shared" si="6"/>
        <v>125083.71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35531.019999999997</v>
      </c>
      <c r="O128" s="16">
        <v>0</v>
      </c>
      <c r="P128" s="16">
        <v>45821.42</v>
      </c>
      <c r="Q128" s="16">
        <v>0</v>
      </c>
      <c r="R128" s="16">
        <v>0</v>
      </c>
      <c r="S128" s="16">
        <v>0</v>
      </c>
      <c r="T128" s="16">
        <v>0</v>
      </c>
      <c r="U128" s="16">
        <v>30297.47</v>
      </c>
      <c r="V128" s="16">
        <v>0</v>
      </c>
      <c r="W128" s="16">
        <v>13433.8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0</v>
      </c>
    </row>
    <row r="129" spans="1:30" ht="17.100000000000001" hidden="1" customHeight="1" outlineLevel="2">
      <c r="A129" s="4" t="s">
        <v>214</v>
      </c>
      <c r="B129" s="19" t="s">
        <v>208</v>
      </c>
      <c r="C129" s="47" t="s">
        <v>336</v>
      </c>
      <c r="D129" s="16">
        <f t="shared" si="6"/>
        <v>169027.34999999998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14722.58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154304.76999999999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6">
        <v>0</v>
      </c>
    </row>
    <row r="130" spans="1:30" ht="17.100000000000001" hidden="1" customHeight="1" outlineLevel="2">
      <c r="A130" s="4" t="s">
        <v>214</v>
      </c>
      <c r="B130" s="19" t="s">
        <v>209</v>
      </c>
      <c r="C130" s="47" t="s">
        <v>337</v>
      </c>
      <c r="D130" s="16">
        <f t="shared" si="6"/>
        <v>6473.58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6473.58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6">
        <v>0</v>
      </c>
    </row>
    <row r="131" spans="1:30" ht="17.100000000000001" hidden="1" customHeight="1" outlineLevel="2">
      <c r="A131" s="4" t="s">
        <v>214</v>
      </c>
      <c r="B131" s="4" t="s">
        <v>210</v>
      </c>
      <c r="C131" s="47" t="s">
        <v>338</v>
      </c>
      <c r="D131" s="16">
        <f t="shared" si="6"/>
        <v>221870.69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9.07</v>
      </c>
      <c r="K131" s="16">
        <v>0</v>
      </c>
      <c r="L131" s="16">
        <v>0</v>
      </c>
      <c r="M131" s="16">
        <v>0</v>
      </c>
      <c r="N131" s="16">
        <v>9091.44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212770.18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6">
        <v>0</v>
      </c>
    </row>
    <row r="132" spans="1:30" ht="17.100000000000001" hidden="1" customHeight="1" outlineLevel="2">
      <c r="A132" s="4" t="s">
        <v>214</v>
      </c>
      <c r="B132" s="4" t="s">
        <v>211</v>
      </c>
      <c r="C132" s="47" t="s">
        <v>339</v>
      </c>
      <c r="D132" s="16">
        <f t="shared" si="6"/>
        <v>822.27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822.27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6">
        <v>0</v>
      </c>
    </row>
    <row r="133" spans="1:30" ht="17.100000000000001" hidden="1" customHeight="1" outlineLevel="2">
      <c r="A133" s="4" t="s">
        <v>214</v>
      </c>
      <c r="B133" s="4" t="s">
        <v>212</v>
      </c>
      <c r="C133" s="47" t="s">
        <v>340</v>
      </c>
      <c r="D133" s="16">
        <f t="shared" si="6"/>
        <v>35980.57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6">
        <v>0</v>
      </c>
      <c r="Y133" s="16">
        <v>0</v>
      </c>
      <c r="Z133" s="16">
        <v>35980.57</v>
      </c>
      <c r="AA133" s="16">
        <v>0</v>
      </c>
      <c r="AB133" s="16">
        <v>0</v>
      </c>
      <c r="AC133" s="16">
        <v>0</v>
      </c>
      <c r="AD133" s="16">
        <v>0</v>
      </c>
    </row>
    <row r="134" spans="1:30" ht="17.100000000000001" hidden="1" customHeight="1" outlineLevel="2">
      <c r="A134" s="4" t="s">
        <v>214</v>
      </c>
      <c r="B134" s="4" t="s">
        <v>213</v>
      </c>
      <c r="C134" s="47" t="s">
        <v>341</v>
      </c>
      <c r="D134" s="16">
        <f t="shared" si="6"/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</row>
    <row r="135" spans="1:30" ht="17.100000000000001" customHeight="1" outlineLevel="1" collapsed="1">
      <c r="A135" s="46"/>
      <c r="C135" s="11" t="s">
        <v>74</v>
      </c>
      <c r="D135" s="16">
        <f t="shared" ref="D135:AD135" si="8">SUBTOTAL(9,D109:D134)</f>
        <v>1789987.28</v>
      </c>
      <c r="E135" s="16">
        <f t="shared" si="8"/>
        <v>4144.4799999999996</v>
      </c>
      <c r="F135" s="16">
        <f t="shared" si="8"/>
        <v>32803.410000000003</v>
      </c>
      <c r="G135" s="16">
        <f t="shared" si="8"/>
        <v>25532.66</v>
      </c>
      <c r="H135" s="16">
        <f t="shared" si="8"/>
        <v>0</v>
      </c>
      <c r="I135" s="16">
        <f t="shared" si="8"/>
        <v>0</v>
      </c>
      <c r="J135" s="16">
        <f t="shared" si="8"/>
        <v>19866.259999999998</v>
      </c>
      <c r="K135" s="16">
        <f t="shared" si="8"/>
        <v>362736.46</v>
      </c>
      <c r="L135" s="16">
        <f t="shared" si="8"/>
        <v>133805.78</v>
      </c>
      <c r="M135" s="16">
        <f t="shared" si="8"/>
        <v>26110.19</v>
      </c>
      <c r="N135" s="16">
        <f t="shared" si="8"/>
        <v>44622.46</v>
      </c>
      <c r="O135" s="16">
        <f t="shared" si="8"/>
        <v>0</v>
      </c>
      <c r="P135" s="16">
        <f t="shared" si="8"/>
        <v>49381.279999999999</v>
      </c>
      <c r="Q135" s="16">
        <f t="shared" si="8"/>
        <v>314134.83999999997</v>
      </c>
      <c r="R135" s="16">
        <f t="shared" si="8"/>
        <v>0</v>
      </c>
      <c r="S135" s="16">
        <f t="shared" si="8"/>
        <v>74553.73000000001</v>
      </c>
      <c r="T135" s="16">
        <f t="shared" si="8"/>
        <v>0</v>
      </c>
      <c r="U135" s="16">
        <f t="shared" si="8"/>
        <v>30297.47</v>
      </c>
      <c r="V135" s="16">
        <f t="shared" si="8"/>
        <v>249568.02999999997</v>
      </c>
      <c r="W135" s="16">
        <f t="shared" si="8"/>
        <v>230768.21</v>
      </c>
      <c r="X135" s="16">
        <f t="shared" si="8"/>
        <v>133032.10999999999</v>
      </c>
      <c r="Y135" s="16">
        <f t="shared" si="8"/>
        <v>0</v>
      </c>
      <c r="Z135" s="16">
        <f t="shared" si="8"/>
        <v>42932.3</v>
      </c>
      <c r="AA135" s="16">
        <f t="shared" si="8"/>
        <v>2965.66</v>
      </c>
      <c r="AB135" s="16">
        <f t="shared" si="8"/>
        <v>12731.95</v>
      </c>
      <c r="AC135" s="16">
        <f t="shared" si="8"/>
        <v>0</v>
      </c>
      <c r="AD135" s="16">
        <f t="shared" si="8"/>
        <v>0</v>
      </c>
    </row>
    <row r="136" spans="1:30" ht="17.100000000000001" hidden="1" customHeight="1" outlineLevel="2">
      <c r="A136" s="4" t="s">
        <v>215</v>
      </c>
      <c r="B136" s="4" t="s">
        <v>188</v>
      </c>
      <c r="C136" s="47" t="s">
        <v>316</v>
      </c>
      <c r="D136" s="16">
        <f t="shared" si="6"/>
        <v>398316.69</v>
      </c>
      <c r="E136" s="16">
        <v>77188.52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>
        <v>0</v>
      </c>
      <c r="X136" s="16">
        <v>0</v>
      </c>
      <c r="Y136" s="16">
        <v>0</v>
      </c>
      <c r="Z136" s="16">
        <v>0</v>
      </c>
      <c r="AA136" s="16">
        <v>0</v>
      </c>
      <c r="AB136" s="16">
        <v>321128.17</v>
      </c>
      <c r="AC136" s="16">
        <v>0</v>
      </c>
      <c r="AD136" s="16">
        <v>0</v>
      </c>
    </row>
    <row r="137" spans="1:30" ht="17.100000000000001" hidden="1" customHeight="1" outlineLevel="2">
      <c r="A137" s="4" t="s">
        <v>215</v>
      </c>
      <c r="B137" s="4" t="s">
        <v>189</v>
      </c>
      <c r="C137" s="47" t="s">
        <v>317</v>
      </c>
      <c r="D137" s="16">
        <f t="shared" si="6"/>
        <v>164686.32999999999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164686.32999999999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</row>
    <row r="138" spans="1:30" ht="17.100000000000001" hidden="1" customHeight="1" outlineLevel="2">
      <c r="A138" s="4" t="s">
        <v>215</v>
      </c>
      <c r="B138" s="4" t="s">
        <v>190</v>
      </c>
      <c r="C138" s="47" t="s">
        <v>318</v>
      </c>
      <c r="D138" s="16">
        <f t="shared" si="6"/>
        <v>50664.41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50664.41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6">
        <v>0</v>
      </c>
    </row>
    <row r="139" spans="1:30" ht="17.100000000000001" hidden="1" customHeight="1" outlineLevel="2">
      <c r="A139" s="4" t="s">
        <v>215</v>
      </c>
      <c r="B139" s="4" t="s">
        <v>191</v>
      </c>
      <c r="C139" s="47" t="s">
        <v>319</v>
      </c>
      <c r="D139" s="16">
        <f t="shared" si="6"/>
        <v>1151770.1000000001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56856.63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925759.87</v>
      </c>
      <c r="T139" s="16">
        <v>143439.24</v>
      </c>
      <c r="U139" s="16">
        <v>0</v>
      </c>
      <c r="V139" s="16">
        <v>0</v>
      </c>
      <c r="W139" s="16">
        <v>0</v>
      </c>
      <c r="X139" s="16">
        <v>25714.36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6">
        <v>0</v>
      </c>
    </row>
    <row r="140" spans="1:30" ht="17.100000000000001" hidden="1" customHeight="1" outlineLevel="2">
      <c r="A140" s="4" t="s">
        <v>215</v>
      </c>
      <c r="B140" s="4" t="s">
        <v>192</v>
      </c>
      <c r="C140" s="47" t="s">
        <v>320</v>
      </c>
      <c r="D140" s="16">
        <f t="shared" si="6"/>
        <v>201228.24000000002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89528.52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98696.3</v>
      </c>
      <c r="U140" s="16">
        <v>0</v>
      </c>
      <c r="V140" s="16">
        <v>0</v>
      </c>
      <c r="W140" s="16">
        <v>0</v>
      </c>
      <c r="X140" s="16">
        <v>13003.42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6">
        <v>0</v>
      </c>
    </row>
    <row r="141" spans="1:30" ht="17.100000000000001" hidden="1" customHeight="1" outlineLevel="2">
      <c r="A141" s="4" t="s">
        <v>215</v>
      </c>
      <c r="B141" s="4" t="s">
        <v>193</v>
      </c>
      <c r="C141" s="47" t="s">
        <v>321</v>
      </c>
      <c r="D141" s="16">
        <f t="shared" si="6"/>
        <v>843.33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843.33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6">
        <v>0</v>
      </c>
    </row>
    <row r="142" spans="1:30" ht="17.100000000000001" hidden="1" customHeight="1" outlineLevel="2">
      <c r="A142" s="4" t="s">
        <v>215</v>
      </c>
      <c r="B142" s="4" t="s">
        <v>194</v>
      </c>
      <c r="C142" s="47" t="s">
        <v>322</v>
      </c>
      <c r="D142" s="16">
        <f t="shared" si="6"/>
        <v>236728.66999999998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185189.94</v>
      </c>
      <c r="R142" s="16">
        <v>0</v>
      </c>
      <c r="S142" s="16">
        <v>43123.3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8415.43</v>
      </c>
      <c r="AA142" s="16">
        <v>0</v>
      </c>
      <c r="AB142" s="16">
        <v>0</v>
      </c>
      <c r="AC142" s="16">
        <v>0</v>
      </c>
      <c r="AD142" s="16">
        <v>0</v>
      </c>
    </row>
    <row r="143" spans="1:30" ht="17.100000000000001" hidden="1" customHeight="1" outlineLevel="2">
      <c r="A143" s="4" t="s">
        <v>215</v>
      </c>
      <c r="B143" s="4" t="s">
        <v>195</v>
      </c>
      <c r="C143" s="47" t="s">
        <v>323</v>
      </c>
      <c r="D143" s="16">
        <f t="shared" si="6"/>
        <v>51043.06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0</v>
      </c>
      <c r="X143" s="16">
        <v>0</v>
      </c>
      <c r="Y143" s="16">
        <v>0</v>
      </c>
      <c r="Z143" s="16">
        <v>0</v>
      </c>
      <c r="AA143" s="16">
        <v>0</v>
      </c>
      <c r="AB143" s="16">
        <v>51043.06</v>
      </c>
      <c r="AC143" s="16">
        <v>0</v>
      </c>
      <c r="AD143" s="16">
        <v>0</v>
      </c>
    </row>
    <row r="144" spans="1:30" ht="17.100000000000001" hidden="1" customHeight="1" outlineLevel="2">
      <c r="A144" s="4" t="s">
        <v>215</v>
      </c>
      <c r="B144" s="4" t="s">
        <v>196</v>
      </c>
      <c r="C144" s="47" t="s">
        <v>324</v>
      </c>
      <c r="D144" s="16">
        <f t="shared" si="6"/>
        <v>690858.56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397537.05</v>
      </c>
      <c r="AB144" s="16">
        <v>293321.51</v>
      </c>
      <c r="AC144" s="16">
        <v>0</v>
      </c>
      <c r="AD144" s="16">
        <v>0</v>
      </c>
    </row>
    <row r="145" spans="1:30" ht="17.100000000000001" hidden="1" customHeight="1" outlineLevel="2">
      <c r="A145" s="4" t="s">
        <v>215</v>
      </c>
      <c r="B145" s="4" t="s">
        <v>197</v>
      </c>
      <c r="C145" s="47" t="s">
        <v>325</v>
      </c>
      <c r="D145" s="16">
        <f t="shared" si="6"/>
        <v>460312.88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129772.53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149457.37</v>
      </c>
      <c r="R145" s="16">
        <v>0</v>
      </c>
      <c r="S145" s="16">
        <v>41607.97</v>
      </c>
      <c r="T145" s="16">
        <v>99436.89</v>
      </c>
      <c r="U145" s="16">
        <v>0</v>
      </c>
      <c r="V145" s="16">
        <v>0</v>
      </c>
      <c r="W145" s="16">
        <v>0</v>
      </c>
      <c r="X145" s="16">
        <v>33227.519999999997</v>
      </c>
      <c r="Y145" s="16">
        <v>0</v>
      </c>
      <c r="Z145" s="16">
        <v>6810.6</v>
      </c>
      <c r="AA145" s="16">
        <v>0</v>
      </c>
      <c r="AB145" s="16">
        <v>0</v>
      </c>
      <c r="AC145" s="16">
        <v>0</v>
      </c>
      <c r="AD145" s="16">
        <v>0</v>
      </c>
    </row>
    <row r="146" spans="1:30" ht="17.100000000000001" hidden="1" customHeight="1" outlineLevel="2">
      <c r="A146" s="4" t="s">
        <v>215</v>
      </c>
      <c r="B146" s="4" t="s">
        <v>198</v>
      </c>
      <c r="C146" s="47" t="s">
        <v>326</v>
      </c>
      <c r="D146" s="16">
        <f t="shared" si="6"/>
        <v>934445.12999999989</v>
      </c>
      <c r="E146" s="16">
        <v>2631.24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333728.69</v>
      </c>
      <c r="AB146" s="16">
        <v>598085.19999999995</v>
      </c>
      <c r="AC146" s="16">
        <v>0</v>
      </c>
      <c r="AD146" s="16">
        <v>0</v>
      </c>
    </row>
    <row r="147" spans="1:30" ht="17.100000000000001" hidden="1" customHeight="1" outlineLevel="2">
      <c r="A147" s="4" t="s">
        <v>215</v>
      </c>
      <c r="B147" s="4" t="s">
        <v>199</v>
      </c>
      <c r="C147" s="47" t="s">
        <v>327</v>
      </c>
      <c r="D147" s="16">
        <f t="shared" si="6"/>
        <v>318366.14</v>
      </c>
      <c r="E147" s="16">
        <v>0</v>
      </c>
      <c r="F147" s="16">
        <v>42955.05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0</v>
      </c>
      <c r="Z147" s="16">
        <v>0</v>
      </c>
      <c r="AA147" s="16">
        <v>0</v>
      </c>
      <c r="AB147" s="16">
        <v>275411.09000000003</v>
      </c>
      <c r="AC147" s="16">
        <v>0</v>
      </c>
      <c r="AD147" s="16">
        <v>0</v>
      </c>
    </row>
    <row r="148" spans="1:30" ht="17.100000000000001" hidden="1" customHeight="1" outlineLevel="2">
      <c r="A148" s="4" t="s">
        <v>215</v>
      </c>
      <c r="B148" s="4" t="s">
        <v>200</v>
      </c>
      <c r="C148" s="47" t="s">
        <v>328</v>
      </c>
      <c r="D148" s="16">
        <f t="shared" si="6"/>
        <v>33434.22</v>
      </c>
      <c r="E148" s="16">
        <v>0</v>
      </c>
      <c r="F148" s="16">
        <v>0</v>
      </c>
      <c r="G148" s="16">
        <v>33434.22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6">
        <v>0</v>
      </c>
    </row>
    <row r="149" spans="1:30" ht="17.100000000000001" hidden="1" customHeight="1" outlineLevel="2">
      <c r="A149" s="4" t="s">
        <v>215</v>
      </c>
      <c r="B149" s="4" t="s">
        <v>201</v>
      </c>
      <c r="C149" s="47" t="s">
        <v>329</v>
      </c>
      <c r="D149" s="16">
        <f t="shared" si="6"/>
        <v>539647.77</v>
      </c>
      <c r="E149" s="16">
        <v>0</v>
      </c>
      <c r="F149" s="16">
        <v>0</v>
      </c>
      <c r="G149" s="16">
        <v>0</v>
      </c>
      <c r="H149" s="16">
        <v>539647.77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6">
        <v>0</v>
      </c>
    </row>
    <row r="150" spans="1:30" ht="17.100000000000001" hidden="1" customHeight="1" outlineLevel="2">
      <c r="A150" s="4" t="s">
        <v>215</v>
      </c>
      <c r="B150" s="4" t="s">
        <v>202</v>
      </c>
      <c r="C150" s="47" t="s">
        <v>330</v>
      </c>
      <c r="D150" s="16">
        <f t="shared" si="6"/>
        <v>418460.16000000003</v>
      </c>
      <c r="E150" s="16">
        <v>0</v>
      </c>
      <c r="F150" s="16">
        <v>0</v>
      </c>
      <c r="G150" s="16">
        <v>0</v>
      </c>
      <c r="H150" s="16">
        <v>0</v>
      </c>
      <c r="I150" s="16">
        <v>413568.7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4891.46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6">
        <v>0</v>
      </c>
    </row>
    <row r="151" spans="1:30" ht="17.100000000000001" hidden="1" customHeight="1" outlineLevel="2">
      <c r="A151" s="4" t="s">
        <v>215</v>
      </c>
      <c r="B151" s="4" t="s">
        <v>203</v>
      </c>
      <c r="C151" s="47" t="s">
        <v>331</v>
      </c>
      <c r="D151" s="16">
        <f t="shared" si="6"/>
        <v>455983.10000000003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72116.679999999993</v>
      </c>
      <c r="K151" s="16">
        <v>178907.13</v>
      </c>
      <c r="L151" s="16">
        <v>0</v>
      </c>
      <c r="M151" s="16">
        <v>0</v>
      </c>
      <c r="N151" s="16">
        <v>0</v>
      </c>
      <c r="O151" s="16">
        <v>43814.720000000001</v>
      </c>
      <c r="P151" s="16">
        <v>4661.53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146904.72</v>
      </c>
      <c r="W151" s="16">
        <v>9578.32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6">
        <v>0</v>
      </c>
    </row>
    <row r="152" spans="1:30" ht="17.100000000000001" hidden="1" customHeight="1" outlineLevel="2">
      <c r="A152" s="4" t="s">
        <v>215</v>
      </c>
      <c r="B152" s="4" t="s">
        <v>204</v>
      </c>
      <c r="C152" s="47" t="s">
        <v>332</v>
      </c>
      <c r="D152" s="16">
        <f t="shared" si="6"/>
        <v>670984.87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561622.18999999994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15583.54</v>
      </c>
      <c r="W152" s="16">
        <v>0</v>
      </c>
      <c r="X152" s="16">
        <v>93779.14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</row>
    <row r="153" spans="1:30" ht="17.100000000000001" hidden="1" customHeight="1" outlineLevel="2">
      <c r="A153" s="4" t="s">
        <v>215</v>
      </c>
      <c r="B153" s="4" t="s">
        <v>205</v>
      </c>
      <c r="C153" s="47" t="s">
        <v>333</v>
      </c>
      <c r="D153" s="16">
        <f t="shared" si="6"/>
        <v>967635.81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782686.51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184949.3</v>
      </c>
      <c r="AC153" s="16">
        <v>0</v>
      </c>
      <c r="AD153" s="16">
        <v>0</v>
      </c>
    </row>
    <row r="154" spans="1:30" ht="17.100000000000001" hidden="1" customHeight="1" outlineLevel="2">
      <c r="A154" s="4" t="s">
        <v>215</v>
      </c>
      <c r="B154" s="4" t="s">
        <v>206</v>
      </c>
      <c r="C154" s="47" t="s">
        <v>334</v>
      </c>
      <c r="D154" s="16">
        <f t="shared" si="6"/>
        <v>282943.08999999997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0</v>
      </c>
      <c r="Y154" s="16">
        <v>99424.9</v>
      </c>
      <c r="Z154" s="16">
        <v>0</v>
      </c>
      <c r="AA154" s="16">
        <v>0</v>
      </c>
      <c r="AB154" s="16">
        <v>0</v>
      </c>
      <c r="AC154" s="16">
        <v>0</v>
      </c>
      <c r="AD154" s="16">
        <v>183518.19</v>
      </c>
    </row>
    <row r="155" spans="1:30" ht="17.100000000000001" hidden="1" customHeight="1" outlineLevel="2">
      <c r="A155" s="4" t="s">
        <v>215</v>
      </c>
      <c r="B155" s="4" t="s">
        <v>207</v>
      </c>
      <c r="C155" s="47" t="s">
        <v>335</v>
      </c>
      <c r="D155" s="16">
        <f t="shared" si="6"/>
        <v>430619.2099999999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75562.86</v>
      </c>
      <c r="O155" s="16">
        <v>270458.78999999998</v>
      </c>
      <c r="P155" s="16">
        <v>24946.67</v>
      </c>
      <c r="Q155" s="16">
        <v>0</v>
      </c>
      <c r="R155" s="16">
        <v>0</v>
      </c>
      <c r="S155" s="16">
        <v>0</v>
      </c>
      <c r="T155" s="16">
        <v>0</v>
      </c>
      <c r="U155" s="16">
        <v>39673.599999999999</v>
      </c>
      <c r="V155" s="16">
        <v>0</v>
      </c>
      <c r="W155" s="16">
        <v>18159.43</v>
      </c>
      <c r="X155" s="16">
        <v>0</v>
      </c>
      <c r="Y155" s="16">
        <v>0</v>
      </c>
      <c r="Z155" s="16">
        <v>0</v>
      </c>
      <c r="AA155" s="16">
        <v>0</v>
      </c>
      <c r="AB155" s="16">
        <v>0</v>
      </c>
      <c r="AC155" s="16">
        <v>1817.86</v>
      </c>
      <c r="AD155" s="16">
        <v>0</v>
      </c>
    </row>
    <row r="156" spans="1:30" ht="17.100000000000001" hidden="1" customHeight="1" outlineLevel="2">
      <c r="A156" s="4" t="s">
        <v>215</v>
      </c>
      <c r="B156" s="19" t="s">
        <v>208</v>
      </c>
      <c r="C156" s="47" t="s">
        <v>336</v>
      </c>
      <c r="D156" s="16">
        <f t="shared" ref="D156:D187" si="9">SUM(E156:AD156)</f>
        <v>331852.42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24473.4</v>
      </c>
      <c r="K156" s="16">
        <v>19278.759999999998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236495.55</v>
      </c>
      <c r="W156" s="16">
        <v>51604.71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</row>
    <row r="157" spans="1:30" ht="17.100000000000001" hidden="1" customHeight="1" outlineLevel="2">
      <c r="A157" s="4" t="s">
        <v>215</v>
      </c>
      <c r="B157" s="19" t="s">
        <v>209</v>
      </c>
      <c r="C157" s="47" t="s">
        <v>337</v>
      </c>
      <c r="D157" s="16">
        <f t="shared" si="9"/>
        <v>8476.9599999999991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8476.9599999999991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16">
        <v>0</v>
      </c>
    </row>
    <row r="158" spans="1:30" ht="17.100000000000001" hidden="1" customHeight="1" outlineLevel="2">
      <c r="A158" s="4" t="s">
        <v>215</v>
      </c>
      <c r="B158" s="4" t="s">
        <v>210</v>
      </c>
      <c r="C158" s="47" t="s">
        <v>338</v>
      </c>
      <c r="D158" s="16">
        <f t="shared" si="9"/>
        <v>1131961.74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37136.92</v>
      </c>
      <c r="O158" s="16">
        <v>615019.4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479805.42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16">
        <v>0</v>
      </c>
    </row>
    <row r="159" spans="1:30" ht="17.100000000000001" hidden="1" customHeight="1" outlineLevel="2">
      <c r="A159" s="4" t="s">
        <v>215</v>
      </c>
      <c r="B159" s="4" t="s">
        <v>211</v>
      </c>
      <c r="C159" s="47" t="s">
        <v>339</v>
      </c>
      <c r="D159" s="16">
        <f t="shared" si="9"/>
        <v>1076.73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1076.73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16">
        <v>0</v>
      </c>
    </row>
    <row r="160" spans="1:30" ht="17.100000000000001" hidden="1" customHeight="1" outlineLevel="2">
      <c r="A160" s="4" t="s">
        <v>215</v>
      </c>
      <c r="B160" s="4" t="s">
        <v>212</v>
      </c>
      <c r="C160" s="47" t="s">
        <v>340</v>
      </c>
      <c r="D160" s="16">
        <f t="shared" si="9"/>
        <v>261643.57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1021.23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260622.34</v>
      </c>
      <c r="AA160" s="16">
        <v>0</v>
      </c>
      <c r="AB160" s="16">
        <v>0</v>
      </c>
      <c r="AC160" s="16">
        <v>0</v>
      </c>
      <c r="AD160" s="16">
        <v>0</v>
      </c>
    </row>
    <row r="161" spans="1:30" ht="17.100000000000001" hidden="1" customHeight="1" outlineLevel="2">
      <c r="A161" s="4" t="s">
        <v>215</v>
      </c>
      <c r="B161" s="4" t="s">
        <v>213</v>
      </c>
      <c r="C161" s="47" t="s">
        <v>341</v>
      </c>
      <c r="D161" s="16">
        <f t="shared" si="9"/>
        <v>90495.97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90495.97</v>
      </c>
      <c r="AD161" s="16">
        <v>0</v>
      </c>
    </row>
    <row r="162" spans="1:30" ht="17.100000000000001" customHeight="1" outlineLevel="1" collapsed="1">
      <c r="A162" s="46"/>
      <c r="C162" s="11" t="s">
        <v>75</v>
      </c>
      <c r="D162" s="16">
        <f t="shared" ref="D162:AD162" si="10">SUBTOTAL(9,D136:D161)</f>
        <v>10284479.16</v>
      </c>
      <c r="E162" s="16">
        <f t="shared" si="10"/>
        <v>79819.760000000009</v>
      </c>
      <c r="F162" s="16">
        <f t="shared" si="10"/>
        <v>42955.05</v>
      </c>
      <c r="G162" s="16">
        <f t="shared" si="10"/>
        <v>33434.22</v>
      </c>
      <c r="H162" s="16">
        <f t="shared" si="10"/>
        <v>539647.77</v>
      </c>
      <c r="I162" s="16">
        <f t="shared" si="10"/>
        <v>413568.7</v>
      </c>
      <c r="J162" s="16">
        <f t="shared" si="10"/>
        <v>96590.079999999987</v>
      </c>
      <c r="K162" s="16">
        <f t="shared" si="10"/>
        <v>1035965.76</v>
      </c>
      <c r="L162" s="16">
        <f t="shared" si="10"/>
        <v>0</v>
      </c>
      <c r="M162" s="16">
        <f t="shared" si="10"/>
        <v>783763.24</v>
      </c>
      <c r="N162" s="16">
        <f t="shared" si="10"/>
        <v>112699.78</v>
      </c>
      <c r="O162" s="16">
        <f t="shared" si="10"/>
        <v>929292.91</v>
      </c>
      <c r="P162" s="16">
        <f t="shared" si="10"/>
        <v>29608.199999999997</v>
      </c>
      <c r="Q162" s="16">
        <f t="shared" si="10"/>
        <v>335668.54</v>
      </c>
      <c r="R162" s="16">
        <f t="shared" si="10"/>
        <v>0</v>
      </c>
      <c r="S162" s="16">
        <f t="shared" si="10"/>
        <v>1016225.9299999999</v>
      </c>
      <c r="T162" s="16">
        <f t="shared" si="10"/>
        <v>556923.16999999993</v>
      </c>
      <c r="U162" s="16">
        <f t="shared" si="10"/>
        <v>39673.599999999999</v>
      </c>
      <c r="V162" s="16">
        <f t="shared" si="10"/>
        <v>398983.81</v>
      </c>
      <c r="W162" s="16">
        <f t="shared" si="10"/>
        <v>559147.88</v>
      </c>
      <c r="X162" s="16">
        <f t="shared" si="10"/>
        <v>174201.4</v>
      </c>
      <c r="Y162" s="16">
        <f t="shared" si="10"/>
        <v>99424.9</v>
      </c>
      <c r="Z162" s="16">
        <f t="shared" si="10"/>
        <v>275848.37</v>
      </c>
      <c r="AA162" s="16">
        <f t="shared" si="10"/>
        <v>731265.74</v>
      </c>
      <c r="AB162" s="16">
        <f t="shared" si="10"/>
        <v>1723938.33</v>
      </c>
      <c r="AC162" s="16">
        <f t="shared" si="10"/>
        <v>92313.83</v>
      </c>
      <c r="AD162" s="16">
        <f t="shared" si="10"/>
        <v>183518.19</v>
      </c>
    </row>
    <row r="163" spans="1:30" ht="17.100000000000001" hidden="1" customHeight="1" outlineLevel="2">
      <c r="A163" s="4" t="s">
        <v>221</v>
      </c>
      <c r="B163" s="4" t="s">
        <v>216</v>
      </c>
      <c r="C163" s="47" t="s">
        <v>342</v>
      </c>
      <c r="D163" s="16">
        <f t="shared" si="9"/>
        <v>8302.3799999999992</v>
      </c>
      <c r="E163" s="16">
        <v>0</v>
      </c>
      <c r="F163" s="16">
        <v>0</v>
      </c>
      <c r="G163" s="16">
        <v>8302.3799999999992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16">
        <v>0</v>
      </c>
    </row>
    <row r="164" spans="1:30" ht="17.100000000000001" hidden="1" customHeight="1" outlineLevel="2">
      <c r="A164" s="4" t="s">
        <v>221</v>
      </c>
      <c r="B164" s="4" t="s">
        <v>217</v>
      </c>
      <c r="C164" s="47" t="s">
        <v>343</v>
      </c>
      <c r="D164" s="16">
        <f t="shared" si="9"/>
        <v>230131.22000000003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55995.57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39076.33</v>
      </c>
      <c r="R164" s="16">
        <v>0</v>
      </c>
      <c r="S164" s="16">
        <v>10121.43</v>
      </c>
      <c r="T164" s="16">
        <v>86926.61</v>
      </c>
      <c r="U164" s="16">
        <v>0</v>
      </c>
      <c r="V164" s="16">
        <v>2032.79</v>
      </c>
      <c r="W164" s="16">
        <v>0</v>
      </c>
      <c r="X164" s="16">
        <v>19864.38</v>
      </c>
      <c r="Y164" s="16">
        <v>0</v>
      </c>
      <c r="Z164" s="16">
        <v>16114.11</v>
      </c>
      <c r="AA164" s="16">
        <v>0</v>
      </c>
      <c r="AB164" s="16">
        <v>0</v>
      </c>
      <c r="AC164" s="16">
        <v>0</v>
      </c>
      <c r="AD164" s="16">
        <v>0</v>
      </c>
    </row>
    <row r="165" spans="1:30" ht="17.100000000000001" hidden="1" customHeight="1" outlineLevel="2">
      <c r="A165" s="4" t="s">
        <v>221</v>
      </c>
      <c r="B165" s="4" t="s">
        <v>218</v>
      </c>
      <c r="C165" s="47" t="s">
        <v>344</v>
      </c>
      <c r="D165" s="16">
        <f t="shared" si="9"/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16">
        <v>0</v>
      </c>
    </row>
    <row r="166" spans="1:30" ht="17.100000000000001" hidden="1" customHeight="1" outlineLevel="2">
      <c r="A166" s="4" t="s">
        <v>221</v>
      </c>
      <c r="B166" s="4" t="s">
        <v>219</v>
      </c>
      <c r="C166" s="47" t="s">
        <v>345</v>
      </c>
      <c r="D166" s="16">
        <f t="shared" si="9"/>
        <v>109021.42</v>
      </c>
      <c r="E166" s="16">
        <v>0</v>
      </c>
      <c r="F166" s="16">
        <v>0</v>
      </c>
      <c r="G166" s="16">
        <v>0</v>
      </c>
      <c r="H166" s="16">
        <v>5894.61</v>
      </c>
      <c r="I166" s="16">
        <v>0</v>
      </c>
      <c r="J166" s="16">
        <v>12929.2</v>
      </c>
      <c r="K166" s="16">
        <v>2579.0100000000002</v>
      </c>
      <c r="L166" s="16">
        <v>4273.95</v>
      </c>
      <c r="M166" s="16">
        <v>0</v>
      </c>
      <c r="N166" s="16">
        <v>8064.43</v>
      </c>
      <c r="O166" s="16">
        <v>0</v>
      </c>
      <c r="P166" s="16">
        <v>8767.42</v>
      </c>
      <c r="Q166" s="16">
        <v>0</v>
      </c>
      <c r="R166" s="16">
        <v>0</v>
      </c>
      <c r="S166" s="16">
        <v>0</v>
      </c>
      <c r="T166" s="16">
        <v>0</v>
      </c>
      <c r="U166" s="16">
        <v>5654.28</v>
      </c>
      <c r="V166" s="16">
        <v>31591.200000000001</v>
      </c>
      <c r="W166" s="16">
        <v>27734.27</v>
      </c>
      <c r="X166" s="16">
        <v>1533.05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</row>
    <row r="167" spans="1:30" ht="17.100000000000001" hidden="1" customHeight="1" outlineLevel="2">
      <c r="A167" s="4" t="s">
        <v>221</v>
      </c>
      <c r="B167" s="4" t="s">
        <v>220</v>
      </c>
      <c r="C167" s="47" t="s">
        <v>346</v>
      </c>
      <c r="D167" s="16">
        <f t="shared" si="9"/>
        <v>17755.11</v>
      </c>
      <c r="E167" s="16">
        <v>808.88</v>
      </c>
      <c r="F167" s="16">
        <v>7689.08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6227.35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544.83000000000004</v>
      </c>
      <c r="AB167" s="16">
        <v>2484.9699999999998</v>
      </c>
      <c r="AC167" s="16">
        <v>0</v>
      </c>
      <c r="AD167" s="16">
        <v>0</v>
      </c>
    </row>
    <row r="168" spans="1:30" ht="17.100000000000001" customHeight="1" outlineLevel="1" collapsed="1">
      <c r="A168" s="46"/>
      <c r="C168" s="11" t="s">
        <v>76</v>
      </c>
      <c r="D168" s="16">
        <f t="shared" ref="D168:AD168" si="11">SUBTOTAL(9,D163:D167)</f>
        <v>365210.13</v>
      </c>
      <c r="E168" s="16">
        <f t="shared" si="11"/>
        <v>808.88</v>
      </c>
      <c r="F168" s="16">
        <f t="shared" si="11"/>
        <v>7689.08</v>
      </c>
      <c r="G168" s="16">
        <f t="shared" si="11"/>
        <v>8302.3799999999992</v>
      </c>
      <c r="H168" s="16">
        <f t="shared" si="11"/>
        <v>5894.61</v>
      </c>
      <c r="I168" s="16">
        <f t="shared" si="11"/>
        <v>0</v>
      </c>
      <c r="J168" s="16">
        <f t="shared" si="11"/>
        <v>12929.2</v>
      </c>
      <c r="K168" s="16">
        <f t="shared" si="11"/>
        <v>58574.58</v>
      </c>
      <c r="L168" s="16">
        <f t="shared" si="11"/>
        <v>4273.95</v>
      </c>
      <c r="M168" s="16">
        <f t="shared" si="11"/>
        <v>6227.35</v>
      </c>
      <c r="N168" s="16">
        <f t="shared" si="11"/>
        <v>8064.43</v>
      </c>
      <c r="O168" s="16">
        <f t="shared" si="11"/>
        <v>0</v>
      </c>
      <c r="P168" s="16">
        <f t="shared" si="11"/>
        <v>8767.42</v>
      </c>
      <c r="Q168" s="16">
        <f t="shared" si="11"/>
        <v>39076.33</v>
      </c>
      <c r="R168" s="16">
        <f t="shared" si="11"/>
        <v>0</v>
      </c>
      <c r="S168" s="16">
        <f t="shared" si="11"/>
        <v>10121.43</v>
      </c>
      <c r="T168" s="16">
        <f t="shared" si="11"/>
        <v>86926.61</v>
      </c>
      <c r="U168" s="16">
        <f t="shared" si="11"/>
        <v>5654.28</v>
      </c>
      <c r="V168" s="16">
        <f t="shared" si="11"/>
        <v>33623.99</v>
      </c>
      <c r="W168" s="16">
        <f t="shared" si="11"/>
        <v>27734.27</v>
      </c>
      <c r="X168" s="16">
        <f t="shared" si="11"/>
        <v>21397.43</v>
      </c>
      <c r="Y168" s="16">
        <f t="shared" si="11"/>
        <v>0</v>
      </c>
      <c r="Z168" s="16">
        <f t="shared" si="11"/>
        <v>16114.11</v>
      </c>
      <c r="AA168" s="16">
        <f t="shared" si="11"/>
        <v>544.83000000000004</v>
      </c>
      <c r="AB168" s="16">
        <f t="shared" si="11"/>
        <v>2484.9699999999998</v>
      </c>
      <c r="AC168" s="16">
        <f t="shared" si="11"/>
        <v>0</v>
      </c>
      <c r="AD168" s="16">
        <f t="shared" si="11"/>
        <v>0</v>
      </c>
    </row>
    <row r="169" spans="1:30" ht="17.100000000000001" hidden="1" customHeight="1" outlineLevel="2">
      <c r="A169" s="4" t="s">
        <v>222</v>
      </c>
      <c r="B169" s="4" t="s">
        <v>216</v>
      </c>
      <c r="C169" s="47" t="s">
        <v>342</v>
      </c>
      <c r="D169" s="16">
        <f t="shared" si="9"/>
        <v>9176.2999999999993</v>
      </c>
      <c r="E169" s="16">
        <v>0</v>
      </c>
      <c r="F169" s="16">
        <v>0</v>
      </c>
      <c r="G169" s="16">
        <v>9176.2999999999993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16">
        <v>0</v>
      </c>
    </row>
    <row r="170" spans="1:30" ht="17.100000000000001" hidden="1" customHeight="1" outlineLevel="2">
      <c r="A170" s="4" t="s">
        <v>222</v>
      </c>
      <c r="B170" s="4" t="s">
        <v>217</v>
      </c>
      <c r="C170" s="47" t="s">
        <v>343</v>
      </c>
      <c r="D170" s="16">
        <f t="shared" si="9"/>
        <v>472863.92</v>
      </c>
      <c r="E170" s="16">
        <v>0</v>
      </c>
      <c r="F170" s="16">
        <v>0</v>
      </c>
      <c r="G170" s="16">
        <v>0</v>
      </c>
      <c r="H170" s="16">
        <v>0</v>
      </c>
      <c r="I170" s="16">
        <v>86543.75</v>
      </c>
      <c r="J170" s="16">
        <v>0</v>
      </c>
      <c r="K170" s="16">
        <v>201722.48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40699.24</v>
      </c>
      <c r="R170" s="16">
        <v>0</v>
      </c>
      <c r="S170" s="16">
        <v>11186.83</v>
      </c>
      <c r="T170" s="16">
        <v>96076.78</v>
      </c>
      <c r="U170" s="16">
        <v>0</v>
      </c>
      <c r="V170" s="16">
        <v>2246.77</v>
      </c>
      <c r="W170" s="16">
        <v>0</v>
      </c>
      <c r="X170" s="16">
        <v>21955.360000000001</v>
      </c>
      <c r="Y170" s="16">
        <v>0</v>
      </c>
      <c r="Z170" s="16">
        <v>12432.71</v>
      </c>
      <c r="AA170" s="16">
        <v>0</v>
      </c>
      <c r="AB170" s="16">
        <v>0</v>
      </c>
      <c r="AC170" s="16">
        <v>0</v>
      </c>
      <c r="AD170" s="16">
        <v>0</v>
      </c>
    </row>
    <row r="171" spans="1:30" ht="17.100000000000001" hidden="1" customHeight="1" outlineLevel="2">
      <c r="A171" s="4" t="s">
        <v>222</v>
      </c>
      <c r="B171" s="4" t="s">
        <v>218</v>
      </c>
      <c r="C171" s="47" t="s">
        <v>344</v>
      </c>
      <c r="D171" s="16">
        <f t="shared" si="9"/>
        <v>58221.03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20458.599999999999</v>
      </c>
      <c r="Z171" s="16">
        <v>0</v>
      </c>
      <c r="AA171" s="16">
        <v>0</v>
      </c>
      <c r="AB171" s="16">
        <v>0</v>
      </c>
      <c r="AC171" s="16">
        <v>0</v>
      </c>
      <c r="AD171" s="16">
        <v>37762.43</v>
      </c>
    </row>
    <row r="172" spans="1:30" ht="17.100000000000001" hidden="1" customHeight="1" outlineLevel="2">
      <c r="A172" s="4" t="s">
        <v>222</v>
      </c>
      <c r="B172" s="4" t="s">
        <v>219</v>
      </c>
      <c r="C172" s="47" t="s">
        <v>345</v>
      </c>
      <c r="D172" s="16">
        <f t="shared" si="9"/>
        <v>426900.62</v>
      </c>
      <c r="E172" s="16">
        <v>0</v>
      </c>
      <c r="F172" s="16">
        <v>0</v>
      </c>
      <c r="G172" s="16">
        <v>0</v>
      </c>
      <c r="H172" s="16">
        <v>6515.1</v>
      </c>
      <c r="I172" s="16">
        <v>0</v>
      </c>
      <c r="J172" s="16">
        <v>6086.27</v>
      </c>
      <c r="K172" s="16">
        <v>32988.44</v>
      </c>
      <c r="L172" s="16">
        <v>4723.83</v>
      </c>
      <c r="M172" s="16">
        <v>0</v>
      </c>
      <c r="N172" s="16">
        <v>84082.27</v>
      </c>
      <c r="O172" s="16">
        <v>119025.94</v>
      </c>
      <c r="P172" s="16">
        <v>4656.7700000000004</v>
      </c>
      <c r="Q172" s="16">
        <v>0</v>
      </c>
      <c r="R172" s="16">
        <v>0</v>
      </c>
      <c r="S172" s="16">
        <v>0</v>
      </c>
      <c r="T172" s="16">
        <v>0</v>
      </c>
      <c r="U172" s="16">
        <v>6249.46</v>
      </c>
      <c r="V172" s="16">
        <v>61188.81</v>
      </c>
      <c r="W172" s="16">
        <v>70487.81</v>
      </c>
      <c r="X172" s="16">
        <v>1694.42</v>
      </c>
      <c r="Y172" s="16">
        <v>0</v>
      </c>
      <c r="Z172" s="16">
        <v>0</v>
      </c>
      <c r="AA172" s="16">
        <v>0</v>
      </c>
      <c r="AB172" s="16">
        <v>0</v>
      </c>
      <c r="AC172" s="16">
        <v>29201.5</v>
      </c>
      <c r="AD172" s="16">
        <v>0</v>
      </c>
    </row>
    <row r="173" spans="1:30" ht="17.100000000000001" hidden="1" customHeight="1" outlineLevel="2">
      <c r="A173" s="4" t="s">
        <v>222</v>
      </c>
      <c r="B173" s="4" t="s">
        <v>220</v>
      </c>
      <c r="C173" s="47" t="s">
        <v>346</v>
      </c>
      <c r="D173" s="16">
        <f t="shared" si="9"/>
        <v>586573.97</v>
      </c>
      <c r="E173" s="16">
        <v>894.03</v>
      </c>
      <c r="F173" s="16">
        <v>8498.4599999999991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136672.62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122410.81</v>
      </c>
      <c r="AB173" s="16">
        <v>318098.05</v>
      </c>
      <c r="AC173" s="16">
        <v>0</v>
      </c>
      <c r="AD173" s="16">
        <v>0</v>
      </c>
    </row>
    <row r="174" spans="1:30" ht="17.100000000000001" customHeight="1" outlineLevel="1" collapsed="1">
      <c r="A174" s="46"/>
      <c r="C174" s="11" t="s">
        <v>77</v>
      </c>
      <c r="D174" s="16">
        <f t="shared" ref="D174:AD174" si="12">SUBTOTAL(9,D169:D173)</f>
        <v>1553735.8399999999</v>
      </c>
      <c r="E174" s="16">
        <f t="shared" si="12"/>
        <v>894.03</v>
      </c>
      <c r="F174" s="16">
        <f t="shared" si="12"/>
        <v>8498.4599999999991</v>
      </c>
      <c r="G174" s="16">
        <f t="shared" si="12"/>
        <v>9176.2999999999993</v>
      </c>
      <c r="H174" s="16">
        <f t="shared" si="12"/>
        <v>6515.1</v>
      </c>
      <c r="I174" s="16">
        <f t="shared" si="12"/>
        <v>86543.75</v>
      </c>
      <c r="J174" s="16">
        <f t="shared" si="12"/>
        <v>6086.27</v>
      </c>
      <c r="K174" s="16">
        <f t="shared" si="12"/>
        <v>234710.92</v>
      </c>
      <c r="L174" s="16">
        <f t="shared" si="12"/>
        <v>4723.83</v>
      </c>
      <c r="M174" s="16">
        <f t="shared" si="12"/>
        <v>136672.62</v>
      </c>
      <c r="N174" s="16">
        <f t="shared" si="12"/>
        <v>84082.27</v>
      </c>
      <c r="O174" s="16">
        <f t="shared" si="12"/>
        <v>119025.94</v>
      </c>
      <c r="P174" s="16">
        <f t="shared" si="12"/>
        <v>4656.7700000000004</v>
      </c>
      <c r="Q174" s="16">
        <f t="shared" si="12"/>
        <v>40699.24</v>
      </c>
      <c r="R174" s="16">
        <f t="shared" si="12"/>
        <v>0</v>
      </c>
      <c r="S174" s="16">
        <f t="shared" si="12"/>
        <v>11186.83</v>
      </c>
      <c r="T174" s="16">
        <f t="shared" si="12"/>
        <v>96076.78</v>
      </c>
      <c r="U174" s="16">
        <f t="shared" si="12"/>
        <v>6249.46</v>
      </c>
      <c r="V174" s="16">
        <f t="shared" si="12"/>
        <v>63435.579999999994</v>
      </c>
      <c r="W174" s="16">
        <f t="shared" si="12"/>
        <v>70487.81</v>
      </c>
      <c r="X174" s="16">
        <f t="shared" si="12"/>
        <v>23649.78</v>
      </c>
      <c r="Y174" s="16">
        <f t="shared" si="12"/>
        <v>20458.599999999999</v>
      </c>
      <c r="Z174" s="16">
        <f t="shared" si="12"/>
        <v>12432.71</v>
      </c>
      <c r="AA174" s="16">
        <f t="shared" si="12"/>
        <v>122410.81</v>
      </c>
      <c r="AB174" s="16">
        <f t="shared" si="12"/>
        <v>318098.05</v>
      </c>
      <c r="AC174" s="16">
        <f t="shared" si="12"/>
        <v>29201.5</v>
      </c>
      <c r="AD174" s="16">
        <f t="shared" si="12"/>
        <v>37762.43</v>
      </c>
    </row>
    <row r="175" spans="1:30" ht="17.100000000000001" hidden="1" customHeight="1" outlineLevel="2">
      <c r="A175" s="4" t="s">
        <v>228</v>
      </c>
      <c r="B175" s="4" t="s">
        <v>223</v>
      </c>
      <c r="C175" s="47" t="s">
        <v>347</v>
      </c>
      <c r="D175" s="16">
        <f t="shared" si="9"/>
        <v>23797.929999999997</v>
      </c>
      <c r="E175" s="16">
        <v>24.72</v>
      </c>
      <c r="F175" s="16">
        <v>234.86</v>
      </c>
      <c r="G175" s="16">
        <v>700.3</v>
      </c>
      <c r="H175" s="16">
        <v>230.19</v>
      </c>
      <c r="I175" s="16">
        <v>0</v>
      </c>
      <c r="J175" s="16">
        <v>1032.68</v>
      </c>
      <c r="K175" s="16">
        <v>2758.05</v>
      </c>
      <c r="L175" s="16">
        <v>0</v>
      </c>
      <c r="M175" s="16">
        <v>190.21</v>
      </c>
      <c r="N175" s="16">
        <v>314.95</v>
      </c>
      <c r="O175" s="16">
        <v>0</v>
      </c>
      <c r="P175" s="16">
        <v>609.14</v>
      </c>
      <c r="Q175" s="16">
        <v>4159.72</v>
      </c>
      <c r="R175" s="16">
        <v>0</v>
      </c>
      <c r="S175" s="16">
        <v>480.33</v>
      </c>
      <c r="T175" s="16">
        <v>4125.74</v>
      </c>
      <c r="U175" s="16">
        <v>220.82</v>
      </c>
      <c r="V175" s="16">
        <v>1435.37</v>
      </c>
      <c r="W175" s="16">
        <v>2311.12</v>
      </c>
      <c r="X175" s="16">
        <v>1002.47</v>
      </c>
      <c r="Y175" s="16">
        <v>0</v>
      </c>
      <c r="Z175" s="16">
        <v>1270.21</v>
      </c>
      <c r="AA175" s="16">
        <v>16.64</v>
      </c>
      <c r="AB175" s="16">
        <v>75.900000000000006</v>
      </c>
      <c r="AC175" s="16">
        <v>1087.96</v>
      </c>
      <c r="AD175" s="16">
        <v>1516.55</v>
      </c>
    </row>
    <row r="176" spans="1:30" ht="17.100000000000001" hidden="1" customHeight="1" outlineLevel="2">
      <c r="A176" s="4" t="s">
        <v>228</v>
      </c>
      <c r="B176" s="4" t="s">
        <v>224</v>
      </c>
      <c r="C176" s="47" t="s">
        <v>348</v>
      </c>
      <c r="D176" s="16">
        <f t="shared" si="9"/>
        <v>1439.1799999999998</v>
      </c>
      <c r="E176" s="16">
        <v>4.24</v>
      </c>
      <c r="F176" s="16">
        <v>40.270000000000003</v>
      </c>
      <c r="G176" s="16">
        <v>33.81</v>
      </c>
      <c r="H176" s="16">
        <v>39.46</v>
      </c>
      <c r="I176" s="16">
        <v>0</v>
      </c>
      <c r="J176" s="16">
        <v>42.71</v>
      </c>
      <c r="K176" s="16">
        <v>317.89999999999998</v>
      </c>
      <c r="L176" s="16">
        <v>0</v>
      </c>
      <c r="M176" s="16">
        <v>32.6</v>
      </c>
      <c r="N176" s="16">
        <v>9.6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205.91</v>
      </c>
      <c r="W176" s="16">
        <v>327.01</v>
      </c>
      <c r="X176" s="16">
        <v>109.79</v>
      </c>
      <c r="Y176" s="16">
        <v>0</v>
      </c>
      <c r="Z176" s="16">
        <v>0</v>
      </c>
      <c r="AA176" s="16">
        <v>2.86</v>
      </c>
      <c r="AB176" s="16">
        <v>13.01</v>
      </c>
      <c r="AC176" s="16">
        <v>0</v>
      </c>
      <c r="AD176" s="16">
        <v>260.01</v>
      </c>
    </row>
    <row r="177" spans="1:30" ht="17.100000000000001" hidden="1" customHeight="1" outlineLevel="2">
      <c r="A177" s="4" t="s">
        <v>228</v>
      </c>
      <c r="B177" s="4" t="s">
        <v>225</v>
      </c>
      <c r="C177" s="47" t="s">
        <v>349</v>
      </c>
      <c r="D177" s="16">
        <f t="shared" si="9"/>
        <v>6591.77</v>
      </c>
      <c r="E177" s="16">
        <v>9.7200000000000006</v>
      </c>
      <c r="F177" s="16">
        <v>92.38</v>
      </c>
      <c r="G177" s="16">
        <v>77.05</v>
      </c>
      <c r="H177" s="16">
        <v>90.55</v>
      </c>
      <c r="I177" s="16">
        <v>0</v>
      </c>
      <c r="J177" s="16">
        <v>406.82</v>
      </c>
      <c r="K177" s="16">
        <v>1084.9000000000001</v>
      </c>
      <c r="L177" s="16">
        <v>0</v>
      </c>
      <c r="M177" s="16">
        <v>74.81</v>
      </c>
      <c r="N177" s="16">
        <v>101.87</v>
      </c>
      <c r="O177" s="16">
        <v>0</v>
      </c>
      <c r="P177" s="16">
        <v>239.63</v>
      </c>
      <c r="Q177" s="16">
        <v>0</v>
      </c>
      <c r="R177" s="16">
        <v>0</v>
      </c>
      <c r="S177" s="16">
        <v>39.65</v>
      </c>
      <c r="T177" s="16">
        <v>1622.49</v>
      </c>
      <c r="U177" s="16">
        <v>86.85</v>
      </c>
      <c r="V177" s="16">
        <v>564.62</v>
      </c>
      <c r="W177" s="16">
        <v>157.78</v>
      </c>
      <c r="X177" s="16">
        <v>394.38</v>
      </c>
      <c r="Y177" s="16">
        <v>0</v>
      </c>
      <c r="Z177" s="16">
        <v>487.35</v>
      </c>
      <c r="AA177" s="16">
        <v>6.56</v>
      </c>
      <c r="AB177" s="16">
        <v>29.86</v>
      </c>
      <c r="AC177" s="16">
        <v>427.96</v>
      </c>
      <c r="AD177" s="16">
        <v>596.54</v>
      </c>
    </row>
    <row r="178" spans="1:30" ht="17.100000000000001" hidden="1" customHeight="1" outlineLevel="2">
      <c r="A178" s="4" t="s">
        <v>228</v>
      </c>
      <c r="B178" s="4" t="s">
        <v>226</v>
      </c>
      <c r="C178" s="47" t="s">
        <v>350</v>
      </c>
      <c r="D178" s="16">
        <f t="shared" si="9"/>
        <v>4427.3900000000003</v>
      </c>
      <c r="E178" s="16">
        <v>7.8</v>
      </c>
      <c r="F178" s="16">
        <v>74.180000000000007</v>
      </c>
      <c r="G178" s="16">
        <v>0</v>
      </c>
      <c r="H178" s="16">
        <v>72.709999999999994</v>
      </c>
      <c r="I178" s="16">
        <v>0</v>
      </c>
      <c r="J178" s="16">
        <v>78.53</v>
      </c>
      <c r="K178" s="16">
        <v>866.38</v>
      </c>
      <c r="L178" s="16">
        <v>0</v>
      </c>
      <c r="M178" s="16">
        <v>60.07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31.84</v>
      </c>
      <c r="T178" s="16">
        <v>1303.1099999999999</v>
      </c>
      <c r="U178" s="16">
        <v>0</v>
      </c>
      <c r="V178" s="16">
        <v>379.34</v>
      </c>
      <c r="W178" s="16">
        <v>0</v>
      </c>
      <c r="X178" s="16">
        <v>316.64999999999998</v>
      </c>
      <c r="Y178" s="16">
        <v>0</v>
      </c>
      <c r="Z178" s="16">
        <v>391.39</v>
      </c>
      <c r="AA178" s="16">
        <v>5.26</v>
      </c>
      <c r="AB178" s="16">
        <v>23.98</v>
      </c>
      <c r="AC178" s="16">
        <v>337.15</v>
      </c>
      <c r="AD178" s="16">
        <v>479</v>
      </c>
    </row>
    <row r="179" spans="1:30" ht="17.100000000000001" hidden="1" customHeight="1" outlineLevel="2">
      <c r="A179" s="4" t="s">
        <v>228</v>
      </c>
      <c r="B179" s="4" t="s">
        <v>227</v>
      </c>
      <c r="C179" s="47" t="s">
        <v>351</v>
      </c>
      <c r="D179" s="16">
        <f t="shared" si="9"/>
        <v>1476.9</v>
      </c>
      <c r="E179" s="16">
        <v>2.5499999999999998</v>
      </c>
      <c r="F179" s="16">
        <v>24.22</v>
      </c>
      <c r="G179" s="16">
        <v>20.21</v>
      </c>
      <c r="H179" s="16">
        <v>23.73</v>
      </c>
      <c r="I179" s="16">
        <v>0</v>
      </c>
      <c r="J179" s="16">
        <v>106.66</v>
      </c>
      <c r="K179" s="16">
        <v>102.03</v>
      </c>
      <c r="L179" s="16">
        <v>0</v>
      </c>
      <c r="M179" s="16">
        <v>19.62</v>
      </c>
      <c r="N179" s="16">
        <v>26.7</v>
      </c>
      <c r="O179" s="16">
        <v>0</v>
      </c>
      <c r="P179" s="16">
        <v>62.83</v>
      </c>
      <c r="Q179" s="16">
        <v>0</v>
      </c>
      <c r="R179" s="16">
        <v>0</v>
      </c>
      <c r="S179" s="16">
        <v>10.39</v>
      </c>
      <c r="T179" s="16">
        <v>425.23</v>
      </c>
      <c r="U179" s="16">
        <v>22.77</v>
      </c>
      <c r="V179" s="16">
        <v>138.06</v>
      </c>
      <c r="W179" s="16">
        <v>42.53</v>
      </c>
      <c r="X179" s="16">
        <v>43.52</v>
      </c>
      <c r="Y179" s="16">
        <v>0</v>
      </c>
      <c r="Z179" s="16">
        <v>127.76</v>
      </c>
      <c r="AA179" s="16">
        <v>1.71</v>
      </c>
      <c r="AB179" s="16">
        <v>7.83</v>
      </c>
      <c r="AC179" s="16">
        <v>112.18</v>
      </c>
      <c r="AD179" s="16">
        <v>156.37</v>
      </c>
    </row>
    <row r="180" spans="1:30" ht="17.100000000000001" customHeight="1" outlineLevel="1" collapsed="1">
      <c r="A180" s="46"/>
      <c r="C180" s="11" t="s">
        <v>78</v>
      </c>
      <c r="D180" s="16">
        <f t="shared" ref="D180:AD180" si="13">SUBTOTAL(9,D175:D179)</f>
        <v>37733.17</v>
      </c>
      <c r="E180" s="16">
        <f t="shared" si="13"/>
        <v>49.029999999999994</v>
      </c>
      <c r="F180" s="16">
        <f t="shared" si="13"/>
        <v>465.90999999999997</v>
      </c>
      <c r="G180" s="16">
        <f t="shared" si="13"/>
        <v>831.36999999999989</v>
      </c>
      <c r="H180" s="16">
        <f t="shared" si="13"/>
        <v>456.64</v>
      </c>
      <c r="I180" s="16">
        <f t="shared" si="13"/>
        <v>0</v>
      </c>
      <c r="J180" s="16">
        <f t="shared" si="13"/>
        <v>1667.4</v>
      </c>
      <c r="K180" s="16">
        <f t="shared" si="13"/>
        <v>5129.26</v>
      </c>
      <c r="L180" s="16">
        <f t="shared" si="13"/>
        <v>0</v>
      </c>
      <c r="M180" s="16">
        <f t="shared" si="13"/>
        <v>377.31</v>
      </c>
      <c r="N180" s="16">
        <f t="shared" si="13"/>
        <v>453.12</v>
      </c>
      <c r="O180" s="16">
        <f t="shared" si="13"/>
        <v>0</v>
      </c>
      <c r="P180" s="16">
        <f t="shared" si="13"/>
        <v>911.6</v>
      </c>
      <c r="Q180" s="16">
        <f t="shared" si="13"/>
        <v>4159.72</v>
      </c>
      <c r="R180" s="16">
        <f t="shared" si="13"/>
        <v>0</v>
      </c>
      <c r="S180" s="16">
        <f t="shared" si="13"/>
        <v>562.21</v>
      </c>
      <c r="T180" s="16">
        <f t="shared" si="13"/>
        <v>7476.57</v>
      </c>
      <c r="U180" s="16">
        <f t="shared" si="13"/>
        <v>330.43999999999994</v>
      </c>
      <c r="V180" s="16">
        <f t="shared" si="13"/>
        <v>2723.3</v>
      </c>
      <c r="W180" s="16">
        <f t="shared" si="13"/>
        <v>2838.4400000000005</v>
      </c>
      <c r="X180" s="16">
        <f t="shared" si="13"/>
        <v>1866.81</v>
      </c>
      <c r="Y180" s="16">
        <f t="shared" si="13"/>
        <v>0</v>
      </c>
      <c r="Z180" s="16">
        <f t="shared" si="13"/>
        <v>2276.71</v>
      </c>
      <c r="AA180" s="16">
        <f t="shared" si="13"/>
        <v>33.03</v>
      </c>
      <c r="AB180" s="16">
        <f t="shared" si="13"/>
        <v>150.58000000000001</v>
      </c>
      <c r="AC180" s="16">
        <f t="shared" si="13"/>
        <v>1965.2500000000002</v>
      </c>
      <c r="AD180" s="16">
        <f t="shared" si="13"/>
        <v>3008.47</v>
      </c>
    </row>
    <row r="181" spans="1:30" ht="17.100000000000001" hidden="1" customHeight="1" outlineLevel="2">
      <c r="A181" s="4" t="s">
        <v>229</v>
      </c>
      <c r="B181" s="4" t="s">
        <v>223</v>
      </c>
      <c r="C181" s="47" t="s">
        <v>347</v>
      </c>
      <c r="D181" s="16">
        <f t="shared" si="9"/>
        <v>288301.39</v>
      </c>
      <c r="E181" s="16">
        <v>523.47</v>
      </c>
      <c r="F181" s="16">
        <v>1001.24</v>
      </c>
      <c r="G181" s="16">
        <v>329.27</v>
      </c>
      <c r="H181" s="16">
        <v>981.37</v>
      </c>
      <c r="I181" s="16">
        <v>10270.040000000001</v>
      </c>
      <c r="J181" s="16">
        <v>649.91</v>
      </c>
      <c r="K181" s="16">
        <v>21365.55</v>
      </c>
      <c r="L181" s="16">
        <v>11949.6</v>
      </c>
      <c r="M181" s="16">
        <v>25799.88</v>
      </c>
      <c r="N181" s="16">
        <v>4786.55</v>
      </c>
      <c r="O181" s="16">
        <v>67850.67</v>
      </c>
      <c r="P181" s="16">
        <v>701.41</v>
      </c>
      <c r="Q181" s="16">
        <v>6100.23</v>
      </c>
      <c r="R181" s="16">
        <v>0</v>
      </c>
      <c r="S181" s="16">
        <v>2047.71</v>
      </c>
      <c r="T181" s="16">
        <v>17588.689999999999</v>
      </c>
      <c r="U181" s="16">
        <v>941.38</v>
      </c>
      <c r="V181" s="16">
        <v>8130.56</v>
      </c>
      <c r="W181" s="16">
        <v>6452.48</v>
      </c>
      <c r="X181" s="16">
        <v>4273.68</v>
      </c>
      <c r="Y181" s="16">
        <v>3765.21</v>
      </c>
      <c r="Z181" s="16">
        <v>2914.9</v>
      </c>
      <c r="AA181" s="16">
        <v>9373.07</v>
      </c>
      <c r="AB181" s="16">
        <v>74415.199999999997</v>
      </c>
      <c r="AC181" s="16">
        <v>1745.7</v>
      </c>
      <c r="AD181" s="16">
        <v>4343.62</v>
      </c>
    </row>
    <row r="182" spans="1:30" ht="17.100000000000001" hidden="1" customHeight="1" outlineLevel="2">
      <c r="A182" s="4" t="s">
        <v>229</v>
      </c>
      <c r="B182" s="4" t="s">
        <v>224</v>
      </c>
      <c r="C182" s="47" t="s">
        <v>348</v>
      </c>
      <c r="D182" s="16">
        <f t="shared" si="9"/>
        <v>31592</v>
      </c>
      <c r="E182" s="16">
        <v>90.43</v>
      </c>
      <c r="F182" s="16">
        <v>171.66</v>
      </c>
      <c r="G182" s="16">
        <v>144.12</v>
      </c>
      <c r="H182" s="16">
        <v>168.24</v>
      </c>
      <c r="I182" s="16">
        <v>0</v>
      </c>
      <c r="J182" s="16">
        <v>4.28</v>
      </c>
      <c r="K182" s="16">
        <v>2237.0100000000002</v>
      </c>
      <c r="L182" s="16">
        <v>0</v>
      </c>
      <c r="M182" s="16">
        <v>4423.2299999999996</v>
      </c>
      <c r="N182" s="16">
        <v>440.15</v>
      </c>
      <c r="O182" s="16">
        <v>6129.64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899.33</v>
      </c>
      <c r="W182" s="16">
        <v>809.44</v>
      </c>
      <c r="X182" s="16">
        <v>468.07</v>
      </c>
      <c r="Y182" s="16">
        <v>645.54</v>
      </c>
      <c r="Z182" s="16">
        <v>0</v>
      </c>
      <c r="AA182" s="16">
        <v>1606.31</v>
      </c>
      <c r="AB182" s="16">
        <v>12758.79</v>
      </c>
      <c r="AC182" s="16">
        <v>0</v>
      </c>
      <c r="AD182" s="16">
        <v>595.76</v>
      </c>
    </row>
    <row r="183" spans="1:30" ht="17.100000000000001" hidden="1" customHeight="1" outlineLevel="2">
      <c r="A183" s="4" t="s">
        <v>229</v>
      </c>
      <c r="B183" s="4" t="s">
        <v>225</v>
      </c>
      <c r="C183" s="47" t="s">
        <v>349</v>
      </c>
      <c r="D183" s="16">
        <f t="shared" si="9"/>
        <v>93283.109999999986</v>
      </c>
      <c r="E183" s="16">
        <v>202.23</v>
      </c>
      <c r="F183" s="16">
        <v>393.84</v>
      </c>
      <c r="G183" s="16">
        <v>328.49</v>
      </c>
      <c r="H183" s="16">
        <v>386.02</v>
      </c>
      <c r="I183" s="16">
        <v>4038.54</v>
      </c>
      <c r="J183" s="16">
        <v>255.76</v>
      </c>
      <c r="K183" s="16">
        <v>8404.59</v>
      </c>
      <c r="L183" s="16">
        <v>4700.4399999999996</v>
      </c>
      <c r="M183" s="16">
        <v>10148.73</v>
      </c>
      <c r="N183" s="16">
        <v>873.1</v>
      </c>
      <c r="O183" s="16">
        <v>12649.82</v>
      </c>
      <c r="P183" s="16">
        <v>275.93</v>
      </c>
      <c r="Q183" s="16">
        <v>6.23</v>
      </c>
      <c r="R183" s="16">
        <v>0</v>
      </c>
      <c r="S183" s="16">
        <v>169.05</v>
      </c>
      <c r="T183" s="16">
        <v>6916.94</v>
      </c>
      <c r="U183" s="16">
        <v>370.27</v>
      </c>
      <c r="V183" s="16">
        <v>3198.22</v>
      </c>
      <c r="W183" s="16">
        <v>746.2</v>
      </c>
      <c r="X183" s="16">
        <v>1681.26</v>
      </c>
      <c r="Y183" s="16">
        <v>1481.06</v>
      </c>
      <c r="Z183" s="16">
        <v>1043.52</v>
      </c>
      <c r="AA183" s="16">
        <v>3687.63</v>
      </c>
      <c r="AB183" s="16">
        <v>29271.7</v>
      </c>
      <c r="AC183" s="16">
        <v>686.68</v>
      </c>
      <c r="AD183" s="16">
        <v>1366.86</v>
      </c>
    </row>
    <row r="184" spans="1:30" ht="17.100000000000001" hidden="1" customHeight="1" outlineLevel="2">
      <c r="A184" s="4" t="s">
        <v>229</v>
      </c>
      <c r="B184" s="4" t="s">
        <v>226</v>
      </c>
      <c r="C184" s="47" t="s">
        <v>350</v>
      </c>
      <c r="D184" s="16">
        <f t="shared" si="9"/>
        <v>56876.92</v>
      </c>
      <c r="E184" s="16">
        <v>161.91</v>
      </c>
      <c r="F184" s="16">
        <v>316.23</v>
      </c>
      <c r="G184" s="16">
        <v>0</v>
      </c>
      <c r="H184" s="16">
        <v>309.98</v>
      </c>
      <c r="I184" s="16">
        <v>3242.68</v>
      </c>
      <c r="J184" s="16">
        <v>7.09</v>
      </c>
      <c r="K184" s="16">
        <v>5798.79</v>
      </c>
      <c r="L184" s="16">
        <v>0</v>
      </c>
      <c r="M184" s="16">
        <v>8148.62</v>
      </c>
      <c r="N184" s="16">
        <v>0</v>
      </c>
      <c r="O184" s="16">
        <v>0</v>
      </c>
      <c r="P184" s="16">
        <v>0</v>
      </c>
      <c r="Q184" s="16">
        <v>6.23</v>
      </c>
      <c r="R184" s="16">
        <v>0</v>
      </c>
      <c r="S184" s="16">
        <v>135.74</v>
      </c>
      <c r="T184" s="16">
        <v>5555.38</v>
      </c>
      <c r="U184" s="16">
        <v>0</v>
      </c>
      <c r="V184" s="16">
        <v>1656.79</v>
      </c>
      <c r="W184" s="16">
        <v>55.96</v>
      </c>
      <c r="X184" s="16">
        <v>1349.94</v>
      </c>
      <c r="Y184" s="16">
        <v>1189.21</v>
      </c>
      <c r="Z184" s="16">
        <v>838.21</v>
      </c>
      <c r="AA184" s="16">
        <v>2961.46</v>
      </c>
      <c r="AB184" s="16">
        <v>23504.19</v>
      </c>
      <c r="AC184" s="16">
        <v>540.97</v>
      </c>
      <c r="AD184" s="16">
        <v>1097.54</v>
      </c>
    </row>
    <row r="185" spans="1:30" ht="17.100000000000001" hidden="1" customHeight="1" outlineLevel="2">
      <c r="A185" s="4" t="s">
        <v>229</v>
      </c>
      <c r="B185" s="4" t="s">
        <v>227</v>
      </c>
      <c r="C185" s="47" t="s">
        <v>351</v>
      </c>
      <c r="D185" s="16">
        <f t="shared" si="9"/>
        <v>22791.969999999998</v>
      </c>
      <c r="E185" s="16">
        <v>51.06</v>
      </c>
      <c r="F185" s="16">
        <v>103.23</v>
      </c>
      <c r="G185" s="16">
        <v>86.16</v>
      </c>
      <c r="H185" s="16">
        <v>101.2</v>
      </c>
      <c r="I185" s="16">
        <v>1058.0999999999999</v>
      </c>
      <c r="J185" s="16">
        <v>67.02</v>
      </c>
      <c r="K185" s="16">
        <v>895.43</v>
      </c>
      <c r="L185" s="16">
        <v>1232.1400000000001</v>
      </c>
      <c r="M185" s="16">
        <v>2660.37</v>
      </c>
      <c r="N185" s="16">
        <v>228.86</v>
      </c>
      <c r="O185" s="16">
        <v>3255.97</v>
      </c>
      <c r="P185" s="16">
        <v>72.319999999999993</v>
      </c>
      <c r="Q185" s="16">
        <v>3.11</v>
      </c>
      <c r="R185" s="16">
        <v>0</v>
      </c>
      <c r="S185" s="16">
        <v>44.32</v>
      </c>
      <c r="T185" s="16">
        <v>1812.83</v>
      </c>
      <c r="U185" s="16">
        <v>97.07</v>
      </c>
      <c r="V185" s="16">
        <v>795.97</v>
      </c>
      <c r="W185" s="16">
        <v>200.59</v>
      </c>
      <c r="X185" s="16">
        <v>185.52</v>
      </c>
      <c r="Y185" s="16">
        <v>388.23</v>
      </c>
      <c r="Z185" s="16">
        <v>273.64999999999998</v>
      </c>
      <c r="AA185" s="16">
        <v>966.76</v>
      </c>
      <c r="AB185" s="16">
        <v>7673.76</v>
      </c>
      <c r="AC185" s="16">
        <v>180</v>
      </c>
      <c r="AD185" s="16">
        <v>358.3</v>
      </c>
    </row>
    <row r="186" spans="1:30" ht="17.100000000000001" customHeight="1" outlineLevel="1" collapsed="1">
      <c r="A186" s="46"/>
      <c r="C186" s="11" t="s">
        <v>79</v>
      </c>
      <c r="D186" s="16">
        <f t="shared" ref="D186:AD186" si="14">SUBTOTAL(9,D181:D185)</f>
        <v>492845.38999999996</v>
      </c>
      <c r="E186" s="16">
        <f t="shared" si="14"/>
        <v>1029.1000000000001</v>
      </c>
      <c r="F186" s="16">
        <f t="shared" si="14"/>
        <v>1986.2</v>
      </c>
      <c r="G186" s="16">
        <f t="shared" si="14"/>
        <v>888.04</v>
      </c>
      <c r="H186" s="16">
        <f t="shared" si="14"/>
        <v>1946.8100000000002</v>
      </c>
      <c r="I186" s="16">
        <f t="shared" si="14"/>
        <v>18609.36</v>
      </c>
      <c r="J186" s="16">
        <f t="shared" si="14"/>
        <v>984.06</v>
      </c>
      <c r="K186" s="16">
        <f t="shared" si="14"/>
        <v>38701.369999999995</v>
      </c>
      <c r="L186" s="16">
        <f t="shared" si="14"/>
        <v>17882.18</v>
      </c>
      <c r="M186" s="16">
        <f t="shared" si="14"/>
        <v>51180.83</v>
      </c>
      <c r="N186" s="16">
        <f t="shared" si="14"/>
        <v>6328.66</v>
      </c>
      <c r="O186" s="16">
        <f t="shared" si="14"/>
        <v>89886.1</v>
      </c>
      <c r="P186" s="16">
        <f t="shared" si="14"/>
        <v>1049.6599999999999</v>
      </c>
      <c r="Q186" s="16">
        <f t="shared" si="14"/>
        <v>6115.7999999999984</v>
      </c>
      <c r="R186" s="16">
        <f t="shared" si="14"/>
        <v>0</v>
      </c>
      <c r="S186" s="16">
        <f t="shared" si="14"/>
        <v>2396.8200000000002</v>
      </c>
      <c r="T186" s="16">
        <f t="shared" si="14"/>
        <v>31873.839999999997</v>
      </c>
      <c r="U186" s="16">
        <f t="shared" si="14"/>
        <v>1408.72</v>
      </c>
      <c r="V186" s="16">
        <f t="shared" si="14"/>
        <v>14680.87</v>
      </c>
      <c r="W186" s="16">
        <f t="shared" si="14"/>
        <v>8264.67</v>
      </c>
      <c r="X186" s="16">
        <f t="shared" si="14"/>
        <v>7958.4700000000012</v>
      </c>
      <c r="Y186" s="16">
        <f t="shared" si="14"/>
        <v>7469.25</v>
      </c>
      <c r="Z186" s="16">
        <f t="shared" si="14"/>
        <v>5070.28</v>
      </c>
      <c r="AA186" s="16">
        <f t="shared" si="14"/>
        <v>18595.229999999996</v>
      </c>
      <c r="AB186" s="16">
        <f t="shared" si="14"/>
        <v>147623.63999999998</v>
      </c>
      <c r="AC186" s="16">
        <f t="shared" si="14"/>
        <v>3153.3500000000004</v>
      </c>
      <c r="AD186" s="16">
        <f t="shared" si="14"/>
        <v>7762.08</v>
      </c>
    </row>
    <row r="187" spans="1:30" ht="17.100000000000001" hidden="1" customHeight="1" outlineLevel="2">
      <c r="A187" s="4" t="s">
        <v>230</v>
      </c>
      <c r="B187" s="4" t="s">
        <v>231</v>
      </c>
      <c r="C187" s="47" t="s">
        <v>230</v>
      </c>
      <c r="D187" s="16">
        <f t="shared" si="9"/>
        <v>3289494.14</v>
      </c>
      <c r="E187" s="16">
        <v>5740.88</v>
      </c>
      <c r="F187" s="16">
        <v>54548.87</v>
      </c>
      <c r="G187" s="16">
        <v>45443.69</v>
      </c>
      <c r="H187" s="16">
        <v>53466.559999999998</v>
      </c>
      <c r="I187" s="16">
        <v>5645.87</v>
      </c>
      <c r="J187" s="16">
        <v>35406.58</v>
      </c>
      <c r="K187" s="16">
        <v>640591.35</v>
      </c>
      <c r="L187" s="16">
        <v>38766.97</v>
      </c>
      <c r="M187" s="16">
        <v>44178.42</v>
      </c>
      <c r="N187" s="16">
        <v>73151.100000000006</v>
      </c>
      <c r="O187" s="16">
        <v>0</v>
      </c>
      <c r="P187" s="16">
        <v>38213.910000000003</v>
      </c>
      <c r="Q187" s="16">
        <v>105784.57</v>
      </c>
      <c r="R187" s="16">
        <v>0</v>
      </c>
      <c r="S187" s="16">
        <v>111561.88</v>
      </c>
      <c r="T187" s="16">
        <v>958211.84</v>
      </c>
      <c r="U187" s="16">
        <v>51287.22</v>
      </c>
      <c r="V187" s="16">
        <v>301095.55</v>
      </c>
      <c r="W187" s="16">
        <v>289487.99</v>
      </c>
      <c r="X187" s="16">
        <v>232835.52</v>
      </c>
      <c r="Y187" s="16">
        <v>0</v>
      </c>
      <c r="Z187" s="16">
        <v>100439.7</v>
      </c>
      <c r="AA187" s="16">
        <v>86006.66</v>
      </c>
      <c r="AB187" s="16">
        <v>17629.009999999998</v>
      </c>
      <c r="AC187" s="16">
        <v>0</v>
      </c>
      <c r="AD187" s="16">
        <v>0</v>
      </c>
    </row>
    <row r="188" spans="1:30" ht="17.100000000000001" customHeight="1" outlineLevel="1" collapsed="1">
      <c r="A188" s="46"/>
      <c r="C188" s="11" t="s">
        <v>80</v>
      </c>
      <c r="D188" s="16">
        <f t="shared" ref="D188:AD188" si="15">SUBTOTAL(9,D187:D187)</f>
        <v>3289494.14</v>
      </c>
      <c r="E188" s="16">
        <f t="shared" si="15"/>
        <v>5740.88</v>
      </c>
      <c r="F188" s="16">
        <f t="shared" si="15"/>
        <v>54548.87</v>
      </c>
      <c r="G188" s="16">
        <f t="shared" si="15"/>
        <v>45443.69</v>
      </c>
      <c r="H188" s="16">
        <f t="shared" si="15"/>
        <v>53466.559999999998</v>
      </c>
      <c r="I188" s="16">
        <f t="shared" si="15"/>
        <v>5645.87</v>
      </c>
      <c r="J188" s="16">
        <f t="shared" si="15"/>
        <v>35406.58</v>
      </c>
      <c r="K188" s="16">
        <f t="shared" si="15"/>
        <v>640591.35</v>
      </c>
      <c r="L188" s="16">
        <f t="shared" si="15"/>
        <v>38766.97</v>
      </c>
      <c r="M188" s="16">
        <f t="shared" si="15"/>
        <v>44178.42</v>
      </c>
      <c r="N188" s="16">
        <f t="shared" si="15"/>
        <v>73151.100000000006</v>
      </c>
      <c r="O188" s="16">
        <f t="shared" si="15"/>
        <v>0</v>
      </c>
      <c r="P188" s="16">
        <f t="shared" si="15"/>
        <v>38213.910000000003</v>
      </c>
      <c r="Q188" s="16">
        <f t="shared" si="15"/>
        <v>105784.57</v>
      </c>
      <c r="R188" s="16">
        <f t="shared" si="15"/>
        <v>0</v>
      </c>
      <c r="S188" s="16">
        <f t="shared" si="15"/>
        <v>111561.88</v>
      </c>
      <c r="T188" s="16">
        <f t="shared" si="15"/>
        <v>958211.84</v>
      </c>
      <c r="U188" s="16">
        <f t="shared" si="15"/>
        <v>51287.22</v>
      </c>
      <c r="V188" s="16">
        <f t="shared" si="15"/>
        <v>301095.55</v>
      </c>
      <c r="W188" s="16">
        <f t="shared" si="15"/>
        <v>289487.99</v>
      </c>
      <c r="X188" s="16">
        <f t="shared" si="15"/>
        <v>232835.52</v>
      </c>
      <c r="Y188" s="16">
        <f t="shared" si="15"/>
        <v>0</v>
      </c>
      <c r="Z188" s="16">
        <f t="shared" si="15"/>
        <v>100439.7</v>
      </c>
      <c r="AA188" s="16">
        <f t="shared" si="15"/>
        <v>86006.66</v>
      </c>
      <c r="AB188" s="16">
        <f t="shared" si="15"/>
        <v>17629.009999999998</v>
      </c>
      <c r="AC188" s="16">
        <f t="shared" si="15"/>
        <v>0</v>
      </c>
      <c r="AD188" s="16">
        <f t="shared" si="15"/>
        <v>0</v>
      </c>
    </row>
    <row r="189" spans="1:30" ht="17.100000000000001" customHeight="1">
      <c r="A189" s="46"/>
      <c r="C189" s="11" t="s">
        <v>81</v>
      </c>
      <c r="D189" s="16">
        <f t="shared" ref="D189:AD189" si="16">SUBTOTAL(9,D24:D187)</f>
        <v>54985708.44000002</v>
      </c>
      <c r="E189" s="16">
        <f t="shared" si="16"/>
        <v>941776.68000000017</v>
      </c>
      <c r="F189" s="16">
        <f t="shared" si="16"/>
        <v>243878.55</v>
      </c>
      <c r="G189" s="16">
        <f t="shared" si="16"/>
        <v>253368.72999999995</v>
      </c>
      <c r="H189" s="16">
        <f t="shared" si="16"/>
        <v>913211.05999999982</v>
      </c>
      <c r="I189" s="16">
        <f t="shared" si="16"/>
        <v>1411330.7200000002</v>
      </c>
      <c r="J189" s="16">
        <f t="shared" si="16"/>
        <v>508177.1100000001</v>
      </c>
      <c r="K189" s="16">
        <f t="shared" si="16"/>
        <v>10510360.35</v>
      </c>
      <c r="L189" s="16">
        <f t="shared" si="16"/>
        <v>1037120.6799999998</v>
      </c>
      <c r="M189" s="16">
        <f t="shared" si="16"/>
        <v>3327783.81</v>
      </c>
      <c r="N189" s="16">
        <f t="shared" si="16"/>
        <v>546390.81999999995</v>
      </c>
      <c r="O189" s="16">
        <f t="shared" si="16"/>
        <v>5628863.9900000002</v>
      </c>
      <c r="P189" s="16">
        <f t="shared" si="16"/>
        <v>597828.97000000009</v>
      </c>
      <c r="Q189" s="16">
        <f t="shared" si="16"/>
        <v>1547423.85</v>
      </c>
      <c r="R189" s="16">
        <f t="shared" si="16"/>
        <v>5335.6</v>
      </c>
      <c r="S189" s="16">
        <f t="shared" si="16"/>
        <v>2223998.35</v>
      </c>
      <c r="T189" s="16">
        <f t="shared" si="16"/>
        <v>11683534.609999999</v>
      </c>
      <c r="U189" s="16">
        <f t="shared" si="16"/>
        <v>272752.22000000003</v>
      </c>
      <c r="V189" s="16">
        <f t="shared" si="16"/>
        <v>2076108.7200000002</v>
      </c>
      <c r="W189" s="16">
        <f t="shared" si="16"/>
        <v>2140350.9300000002</v>
      </c>
      <c r="X189" s="16">
        <f t="shared" si="16"/>
        <v>1080201.02</v>
      </c>
      <c r="Y189" s="16">
        <f t="shared" si="16"/>
        <v>193405.69999999998</v>
      </c>
      <c r="Z189" s="16">
        <f t="shared" si="16"/>
        <v>1083803.0399999998</v>
      </c>
      <c r="AA189" s="16">
        <f t="shared" si="16"/>
        <v>1735785.47</v>
      </c>
      <c r="AB189" s="16">
        <f t="shared" si="16"/>
        <v>4265086.87</v>
      </c>
      <c r="AC189" s="16">
        <f t="shared" si="16"/>
        <v>337323.9</v>
      </c>
      <c r="AD189" s="16">
        <f t="shared" si="16"/>
        <v>420506.68999999994</v>
      </c>
    </row>
    <row r="190" spans="1:30" ht="17.100000000000001" customHeight="1">
      <c r="C190" s="21" t="s">
        <v>82</v>
      </c>
      <c r="D190" s="22">
        <f>SUM(E190:AD190)</f>
        <v>55630279.830000013</v>
      </c>
      <c r="E190" s="22">
        <f>E20+E189</f>
        <v>949955.29000000015</v>
      </c>
      <c r="F190" s="22">
        <f t="shared" ref="F190:AD190" si="17">F20+F189</f>
        <v>258141.33</v>
      </c>
      <c r="G190" s="22">
        <f t="shared" si="17"/>
        <v>258856.40999999995</v>
      </c>
      <c r="H190" s="22">
        <f t="shared" si="17"/>
        <v>918172.12999999977</v>
      </c>
      <c r="I190" s="22">
        <f t="shared" si="17"/>
        <v>1446268.4900000002</v>
      </c>
      <c r="J190" s="22">
        <f t="shared" si="17"/>
        <v>513956.84000000008</v>
      </c>
      <c r="K190" s="22">
        <f t="shared" si="17"/>
        <v>10548292.049999999</v>
      </c>
      <c r="L190" s="22">
        <f t="shared" si="17"/>
        <v>1060990.2999999998</v>
      </c>
      <c r="M190" s="22">
        <f t="shared" si="17"/>
        <v>3340432.62</v>
      </c>
      <c r="N190" s="22">
        <f t="shared" si="17"/>
        <v>559591.68999999994</v>
      </c>
      <c r="O190" s="22">
        <f t="shared" si="17"/>
        <v>5663195.6100000003</v>
      </c>
      <c r="P190" s="22">
        <f t="shared" si="17"/>
        <v>604006.78000000014</v>
      </c>
      <c r="Q190" s="22">
        <f t="shared" si="17"/>
        <v>1611554.6800000002</v>
      </c>
      <c r="R190" s="22">
        <f t="shared" si="17"/>
        <v>7001.9800000000005</v>
      </c>
      <c r="S190" s="22">
        <f t="shared" si="17"/>
        <v>2241938.11</v>
      </c>
      <c r="T190" s="22">
        <f t="shared" si="17"/>
        <v>11761004.42</v>
      </c>
      <c r="U190" s="22">
        <f t="shared" si="17"/>
        <v>280786.11000000004</v>
      </c>
      <c r="V190" s="22">
        <f t="shared" si="17"/>
        <v>2100250.83</v>
      </c>
      <c r="W190" s="22">
        <f t="shared" si="17"/>
        <v>2242160</v>
      </c>
      <c r="X190" s="22">
        <f t="shared" si="17"/>
        <v>1105208.7</v>
      </c>
      <c r="Y190" s="22">
        <f t="shared" si="17"/>
        <v>207705.69999999998</v>
      </c>
      <c r="Z190" s="22">
        <f t="shared" si="17"/>
        <v>1114868.8299999998</v>
      </c>
      <c r="AA190" s="22">
        <f t="shared" si="17"/>
        <v>1753157.88</v>
      </c>
      <c r="AB190" s="22">
        <f t="shared" si="17"/>
        <v>4294507.5</v>
      </c>
      <c r="AC190" s="22">
        <f t="shared" si="17"/>
        <v>352664.84</v>
      </c>
      <c r="AD190" s="22">
        <f t="shared" si="17"/>
        <v>435610.70999999996</v>
      </c>
    </row>
    <row r="191" spans="1:30" s="19" customFormat="1" ht="17.100000000000001" customHeight="1">
      <c r="B191" s="4"/>
      <c r="C191" s="21"/>
      <c r="D191" s="23"/>
      <c r="E191" s="23"/>
      <c r="F191" s="23"/>
      <c r="G191" s="23"/>
      <c r="H191" s="23"/>
      <c r="J191" s="20"/>
    </row>
    <row r="192" spans="1:30" ht="17.100000000000001" customHeight="1" thickBot="1">
      <c r="C192" s="13" t="s">
        <v>83</v>
      </c>
      <c r="D192" s="24">
        <f>SUM(E192:AD192)</f>
        <v>143983077.5</v>
      </c>
      <c r="E192" s="24">
        <f>E12-E20-E189</f>
        <v>1473702.1099999999</v>
      </c>
      <c r="F192" s="24">
        <f t="shared" ref="F192:AD192" si="18">F12-F20-F189</f>
        <v>961251.29999999981</v>
      </c>
      <c r="G192" s="24">
        <f t="shared" si="18"/>
        <v>1395585.28</v>
      </c>
      <c r="H192" s="24">
        <f t="shared" si="18"/>
        <v>1578600.5300000005</v>
      </c>
      <c r="I192" s="24">
        <f t="shared" si="18"/>
        <v>6698909.9299999997</v>
      </c>
      <c r="J192" s="24">
        <f t="shared" si="18"/>
        <v>3320697.0300000003</v>
      </c>
      <c r="K192" s="24">
        <f t="shared" si="18"/>
        <v>29970959.999999993</v>
      </c>
      <c r="L192" s="24">
        <f t="shared" si="18"/>
        <v>1677576.6100000003</v>
      </c>
      <c r="M192" s="24">
        <f t="shared" si="18"/>
        <v>3960000.2000000007</v>
      </c>
      <c r="N192" s="24">
        <f t="shared" si="18"/>
        <v>2703826.92</v>
      </c>
      <c r="O192" s="24">
        <f t="shared" si="18"/>
        <v>9933156.2300000004</v>
      </c>
      <c r="P192" s="24">
        <f t="shared" si="18"/>
        <v>2336201.4</v>
      </c>
      <c r="Q192" s="24">
        <f t="shared" si="18"/>
        <v>4035829.03</v>
      </c>
      <c r="R192" s="24">
        <f t="shared" si="18"/>
        <v>168170.12999999998</v>
      </c>
      <c r="S192" s="24">
        <f t="shared" si="18"/>
        <v>14141352.26</v>
      </c>
      <c r="T192" s="24">
        <f t="shared" si="18"/>
        <v>24067951.259999998</v>
      </c>
      <c r="U192" s="24">
        <f t="shared" si="18"/>
        <v>2067924.6899999997</v>
      </c>
      <c r="V192" s="24">
        <f t="shared" si="18"/>
        <v>5472314.7699999996</v>
      </c>
      <c r="W192" s="24">
        <f t="shared" si="18"/>
        <v>12110904.439999999</v>
      </c>
      <c r="X192" s="24">
        <f t="shared" si="18"/>
        <v>5103756.6400000006</v>
      </c>
      <c r="Y192" s="24">
        <f t="shared" si="18"/>
        <v>511390.08000000007</v>
      </c>
      <c r="Z192" s="24">
        <f t="shared" si="18"/>
        <v>2563313.59</v>
      </c>
      <c r="AA192" s="24">
        <f t="shared" si="18"/>
        <v>1412523.86</v>
      </c>
      <c r="AB192" s="24">
        <f t="shared" si="18"/>
        <v>5779169.8399999989</v>
      </c>
      <c r="AC192" s="24">
        <f t="shared" si="18"/>
        <v>401930.11</v>
      </c>
      <c r="AD192" s="24">
        <f t="shared" si="18"/>
        <v>136079.26</v>
      </c>
    </row>
    <row r="193" spans="2:30" s="19" customFormat="1" ht="17.100000000000001" customHeight="1" thickTop="1">
      <c r="B193" s="4"/>
      <c r="C193" s="13"/>
      <c r="D193" s="23"/>
      <c r="E193" s="23"/>
      <c r="F193" s="23"/>
      <c r="G193" s="23"/>
      <c r="H193" s="23"/>
      <c r="J193" s="20"/>
    </row>
    <row r="194" spans="2:30" ht="32.25" customHeight="1">
      <c r="C194" s="48" t="s">
        <v>84</v>
      </c>
      <c r="D194" s="48"/>
      <c r="E194" s="48"/>
      <c r="F194" s="48"/>
      <c r="G194" s="48"/>
      <c r="H194" s="48"/>
      <c r="J194" s="17"/>
    </row>
    <row r="195" spans="2:30" ht="17.25" customHeight="1">
      <c r="C195" s="25" t="s">
        <v>85</v>
      </c>
      <c r="D195" s="26">
        <f t="shared" ref="D195:D200" si="19">SUM(E195:AD195)</f>
        <v>158709326.62</v>
      </c>
      <c r="E195" s="26">
        <v>2520017</v>
      </c>
      <c r="F195" s="26">
        <v>1793423</v>
      </c>
      <c r="G195" s="26">
        <v>924820</v>
      </c>
      <c r="H195" s="26">
        <v>776849</v>
      </c>
      <c r="I195" s="26">
        <v>5580118</v>
      </c>
      <c r="J195" s="26">
        <v>3381519</v>
      </c>
      <c r="K195" s="26">
        <v>28360465.620000001</v>
      </c>
      <c r="L195" s="26">
        <v>2130919</v>
      </c>
      <c r="M195" s="26">
        <v>5753765</v>
      </c>
      <c r="N195" s="26">
        <v>2870529</v>
      </c>
      <c r="O195" s="26">
        <v>15108850</v>
      </c>
      <c r="P195" s="26">
        <v>2572042</v>
      </c>
      <c r="Q195" s="26">
        <v>2720783</v>
      </c>
      <c r="R195" s="26">
        <v>415000</v>
      </c>
      <c r="S195" s="26">
        <v>9841172</v>
      </c>
      <c r="T195" s="26">
        <v>17592163</v>
      </c>
      <c r="U195" s="26">
        <v>6736167</v>
      </c>
      <c r="V195" s="26">
        <v>5519503</v>
      </c>
      <c r="W195" s="26">
        <v>22302180</v>
      </c>
      <c r="X195" s="26">
        <v>4431337</v>
      </c>
      <c r="Y195" s="26">
        <v>500523</v>
      </c>
      <c r="Z195" s="26">
        <v>2634629</v>
      </c>
      <c r="AA195" s="26">
        <v>2249169</v>
      </c>
      <c r="AB195" s="26">
        <v>11185869</v>
      </c>
      <c r="AC195" s="26">
        <v>519015</v>
      </c>
      <c r="AD195" s="26">
        <v>288500</v>
      </c>
    </row>
    <row r="196" spans="2:30" ht="17.25" customHeight="1">
      <c r="C196" s="27" t="s">
        <v>86</v>
      </c>
      <c r="D196" s="26">
        <f t="shared" si="19"/>
        <v>5840813</v>
      </c>
      <c r="E196" s="26">
        <v>125000</v>
      </c>
      <c r="F196" s="26">
        <v>100397</v>
      </c>
      <c r="G196" s="26">
        <v>125000</v>
      </c>
      <c r="H196" s="26">
        <v>125000</v>
      </c>
      <c r="I196" s="26">
        <v>125000</v>
      </c>
      <c r="J196" s="26">
        <v>125000</v>
      </c>
      <c r="K196" s="26">
        <v>850814</v>
      </c>
      <c r="L196" s="26">
        <v>125000</v>
      </c>
      <c r="M196" s="26">
        <v>75000</v>
      </c>
      <c r="N196" s="26">
        <v>125000</v>
      </c>
      <c r="O196" s="26">
        <v>467284</v>
      </c>
      <c r="P196" s="26">
        <v>125000</v>
      </c>
      <c r="Q196" s="26">
        <v>291289</v>
      </c>
      <c r="R196" s="26">
        <v>0</v>
      </c>
      <c r="S196" s="26">
        <v>295235</v>
      </c>
      <c r="T196" s="26">
        <v>514033</v>
      </c>
      <c r="U196" s="26">
        <v>204825</v>
      </c>
      <c r="V196" s="26">
        <v>165585</v>
      </c>
      <c r="W196" s="26">
        <v>669065</v>
      </c>
      <c r="X196" s="26">
        <v>125000</v>
      </c>
      <c r="Y196" s="26">
        <v>125000</v>
      </c>
      <c r="Z196" s="26">
        <v>125000</v>
      </c>
      <c r="AA196" s="26">
        <v>246709</v>
      </c>
      <c r="AB196" s="26">
        <v>335576</v>
      </c>
      <c r="AC196" s="26">
        <v>125001</v>
      </c>
      <c r="AD196" s="26">
        <v>125000</v>
      </c>
    </row>
    <row r="197" spans="2:30" ht="17.25" customHeight="1">
      <c r="C197" s="11" t="s">
        <v>87</v>
      </c>
      <c r="D197" s="16">
        <f t="shared" si="19"/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16">
        <v>0</v>
      </c>
    </row>
    <row r="198" spans="2:30" ht="15.75" customHeight="1">
      <c r="C198" s="27" t="s">
        <v>88</v>
      </c>
      <c r="D198" s="16">
        <f t="shared" si="19"/>
        <v>-8927316</v>
      </c>
      <c r="E198" s="16">
        <v>0</v>
      </c>
      <c r="F198" s="16">
        <v>0</v>
      </c>
      <c r="G198" s="16">
        <v>-3781</v>
      </c>
      <c r="H198" s="16">
        <v>0</v>
      </c>
      <c r="I198" s="16">
        <v>-165213</v>
      </c>
      <c r="J198" s="16">
        <v>0</v>
      </c>
      <c r="K198" s="16">
        <v>-2725774</v>
      </c>
      <c r="L198" s="16">
        <v>-147002</v>
      </c>
      <c r="M198" s="16">
        <v>0</v>
      </c>
      <c r="N198" s="16">
        <v>-153154</v>
      </c>
      <c r="O198" s="16">
        <v>0</v>
      </c>
      <c r="P198" s="16">
        <v>-330304</v>
      </c>
      <c r="Q198" s="16">
        <v>0</v>
      </c>
      <c r="R198" s="16">
        <v>0</v>
      </c>
      <c r="S198" s="16">
        <v>-2936417</v>
      </c>
      <c r="T198" s="16">
        <v>-2426816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-904</v>
      </c>
      <c r="AC198" s="16">
        <v>0</v>
      </c>
      <c r="AD198" s="16">
        <v>-37951</v>
      </c>
    </row>
    <row r="199" spans="2:30" ht="33" customHeight="1">
      <c r="C199" s="27" t="s">
        <v>352</v>
      </c>
      <c r="D199" s="16">
        <f t="shared" si="19"/>
        <v>155622823.62</v>
      </c>
      <c r="E199" s="16">
        <f>SUM(E195:E198)</f>
        <v>2645017</v>
      </c>
      <c r="F199" s="16">
        <f>SUM(F195:F198)</f>
        <v>1893820</v>
      </c>
      <c r="G199" s="16">
        <f>SUM(G195:G198)</f>
        <v>1046039</v>
      </c>
      <c r="H199" s="16">
        <f>SUM(H195:H198)</f>
        <v>901849</v>
      </c>
      <c r="I199" s="16">
        <f t="shared" ref="I199:AD199" si="20">SUM(I195:I198)</f>
        <v>5539905</v>
      </c>
      <c r="J199" s="16">
        <f t="shared" si="20"/>
        <v>3506519</v>
      </c>
      <c r="K199" s="16">
        <f t="shared" si="20"/>
        <v>26485505.620000001</v>
      </c>
      <c r="L199" s="16">
        <f t="shared" si="20"/>
        <v>2108917</v>
      </c>
      <c r="M199" s="16">
        <f t="shared" si="20"/>
        <v>5828765</v>
      </c>
      <c r="N199" s="16">
        <f t="shared" si="20"/>
        <v>2842375</v>
      </c>
      <c r="O199" s="16">
        <f t="shared" si="20"/>
        <v>15576134</v>
      </c>
      <c r="P199" s="16">
        <f t="shared" si="20"/>
        <v>2366738</v>
      </c>
      <c r="Q199" s="16">
        <f t="shared" si="20"/>
        <v>3012072</v>
      </c>
      <c r="R199" s="16">
        <f t="shared" si="20"/>
        <v>415000</v>
      </c>
      <c r="S199" s="16">
        <f t="shared" si="20"/>
        <v>7199990</v>
      </c>
      <c r="T199" s="16">
        <f t="shared" si="20"/>
        <v>15679380</v>
      </c>
      <c r="U199" s="16">
        <f t="shared" si="20"/>
        <v>6940992</v>
      </c>
      <c r="V199" s="16">
        <f t="shared" si="20"/>
        <v>5685088</v>
      </c>
      <c r="W199" s="16">
        <f t="shared" si="20"/>
        <v>22971245</v>
      </c>
      <c r="X199" s="16">
        <f t="shared" si="20"/>
        <v>4556337</v>
      </c>
      <c r="Y199" s="16">
        <f t="shared" si="20"/>
        <v>625523</v>
      </c>
      <c r="Z199" s="16">
        <f t="shared" si="20"/>
        <v>2759629</v>
      </c>
      <c r="AA199" s="16">
        <f t="shared" si="20"/>
        <v>2495878</v>
      </c>
      <c r="AB199" s="16">
        <f t="shared" si="20"/>
        <v>11520541</v>
      </c>
      <c r="AC199" s="16">
        <f t="shared" si="20"/>
        <v>644016</v>
      </c>
      <c r="AD199" s="16">
        <f t="shared" si="20"/>
        <v>375549</v>
      </c>
    </row>
    <row r="200" spans="2:30" ht="45" customHeight="1">
      <c r="C200" s="28" t="s">
        <v>353</v>
      </c>
      <c r="D200" s="18">
        <f t="shared" si="19"/>
        <v>121411210.19000001</v>
      </c>
      <c r="E200" s="22">
        <f t="shared" ref="E200:AD200" si="21">IF(SUM(E190,E199)&gt;E12,E192,E199)</f>
        <v>1473702.1099999999</v>
      </c>
      <c r="F200" s="22">
        <f t="shared" si="21"/>
        <v>961251.29999999981</v>
      </c>
      <c r="G200" s="22">
        <f t="shared" si="21"/>
        <v>1046039</v>
      </c>
      <c r="H200" s="22">
        <f t="shared" si="21"/>
        <v>901849</v>
      </c>
      <c r="I200" s="22">
        <f t="shared" si="21"/>
        <v>5539905</v>
      </c>
      <c r="J200" s="22">
        <f t="shared" si="21"/>
        <v>3320697.0300000003</v>
      </c>
      <c r="K200" s="22">
        <f t="shared" si="21"/>
        <v>26485505.620000001</v>
      </c>
      <c r="L200" s="22">
        <f t="shared" si="21"/>
        <v>1677576.6100000003</v>
      </c>
      <c r="M200" s="22">
        <f t="shared" si="21"/>
        <v>3960000.2000000007</v>
      </c>
      <c r="N200" s="22">
        <f t="shared" si="21"/>
        <v>2703826.92</v>
      </c>
      <c r="O200" s="22">
        <f t="shared" si="21"/>
        <v>9933156.2300000004</v>
      </c>
      <c r="P200" s="22">
        <f t="shared" si="21"/>
        <v>2336201.4</v>
      </c>
      <c r="Q200" s="22">
        <f t="shared" si="21"/>
        <v>3012072</v>
      </c>
      <c r="R200" s="22">
        <f t="shared" si="21"/>
        <v>168170.12999999998</v>
      </c>
      <c r="S200" s="22">
        <f t="shared" si="21"/>
        <v>7199990</v>
      </c>
      <c r="T200" s="22">
        <f t="shared" si="21"/>
        <v>15679380</v>
      </c>
      <c r="U200" s="22">
        <f t="shared" si="21"/>
        <v>2067924.6899999997</v>
      </c>
      <c r="V200" s="22">
        <f t="shared" si="21"/>
        <v>5472314.7699999996</v>
      </c>
      <c r="W200" s="22">
        <f t="shared" si="21"/>
        <v>12110904.439999999</v>
      </c>
      <c r="X200" s="22">
        <f t="shared" si="21"/>
        <v>4556337</v>
      </c>
      <c r="Y200" s="22">
        <f t="shared" si="21"/>
        <v>511390.08000000007</v>
      </c>
      <c r="Z200" s="22">
        <f t="shared" si="21"/>
        <v>2563313.59</v>
      </c>
      <c r="AA200" s="22">
        <f t="shared" si="21"/>
        <v>1412523.86</v>
      </c>
      <c r="AB200" s="22">
        <f t="shared" si="21"/>
        <v>5779169.8399999989</v>
      </c>
      <c r="AC200" s="22">
        <f t="shared" si="21"/>
        <v>401930.11</v>
      </c>
      <c r="AD200" s="22">
        <f t="shared" si="21"/>
        <v>136079.26</v>
      </c>
    </row>
    <row r="201" spans="2:30" ht="18.75" customHeight="1" thickBot="1">
      <c r="C201" s="6" t="s">
        <v>89</v>
      </c>
      <c r="D201" s="29">
        <f>SUM(E201:AD201)</f>
        <v>177041490.01999998</v>
      </c>
      <c r="E201" s="29">
        <f>E190+E200</f>
        <v>2423657.4</v>
      </c>
      <c r="F201" s="29">
        <f>F190+F200</f>
        <v>1219392.6299999999</v>
      </c>
      <c r="G201" s="29">
        <f>G190+G200</f>
        <v>1304895.4099999999</v>
      </c>
      <c r="H201" s="29">
        <f>H190+H200</f>
        <v>1820021.13</v>
      </c>
      <c r="I201" s="29">
        <f t="shared" ref="I201:AD201" si="22">I190+I200</f>
        <v>6986173.4900000002</v>
      </c>
      <c r="J201" s="29">
        <f t="shared" si="22"/>
        <v>3834653.87</v>
      </c>
      <c r="K201" s="29">
        <f t="shared" si="22"/>
        <v>37033797.670000002</v>
      </c>
      <c r="L201" s="29">
        <f t="shared" si="22"/>
        <v>2738566.91</v>
      </c>
      <c r="M201" s="29">
        <f t="shared" si="22"/>
        <v>7300432.8200000003</v>
      </c>
      <c r="N201" s="29">
        <f t="shared" si="22"/>
        <v>3263418.61</v>
      </c>
      <c r="O201" s="29">
        <f t="shared" si="22"/>
        <v>15596351.84</v>
      </c>
      <c r="P201" s="29">
        <f t="shared" si="22"/>
        <v>2940208.18</v>
      </c>
      <c r="Q201" s="29">
        <f t="shared" si="22"/>
        <v>4623626.68</v>
      </c>
      <c r="R201" s="29">
        <f t="shared" si="22"/>
        <v>175172.11</v>
      </c>
      <c r="S201" s="29">
        <f t="shared" si="22"/>
        <v>9441928.1099999994</v>
      </c>
      <c r="T201" s="29">
        <f t="shared" si="22"/>
        <v>27440384.420000002</v>
      </c>
      <c r="U201" s="29">
        <f t="shared" si="22"/>
        <v>2348710.7999999998</v>
      </c>
      <c r="V201" s="29">
        <f t="shared" si="22"/>
        <v>7572565.5999999996</v>
      </c>
      <c r="W201" s="29">
        <f t="shared" si="22"/>
        <v>14353064.439999999</v>
      </c>
      <c r="X201" s="29">
        <f t="shared" si="22"/>
        <v>5661545.7000000002</v>
      </c>
      <c r="Y201" s="29">
        <f t="shared" si="22"/>
        <v>719095.78</v>
      </c>
      <c r="Z201" s="29">
        <f t="shared" si="22"/>
        <v>3678182.42</v>
      </c>
      <c r="AA201" s="29">
        <f t="shared" si="22"/>
        <v>3165681.74</v>
      </c>
      <c r="AB201" s="29">
        <f t="shared" si="22"/>
        <v>10073677.34</v>
      </c>
      <c r="AC201" s="29">
        <f t="shared" si="22"/>
        <v>754594.95</v>
      </c>
      <c r="AD201" s="29">
        <f t="shared" si="22"/>
        <v>571689.97</v>
      </c>
    </row>
    <row r="202" spans="2:30" ht="18.75" customHeight="1" thickTop="1">
      <c r="C202" s="6"/>
      <c r="D202" s="30"/>
      <c r="E202" s="30"/>
      <c r="F202" s="30"/>
      <c r="G202" s="30"/>
      <c r="H202" s="30"/>
      <c r="I202" s="19"/>
      <c r="J202" s="17"/>
    </row>
    <row r="203" spans="2:30" ht="19.5" customHeight="1" thickBot="1">
      <c r="C203" s="6" t="s">
        <v>90</v>
      </c>
      <c r="D203" s="31">
        <f>SUM(E203:AD203)</f>
        <v>22571867.309999995</v>
      </c>
      <c r="E203" s="31">
        <f t="shared" ref="E203:AD203" si="23">E12-E201</f>
        <v>0</v>
      </c>
      <c r="F203" s="31">
        <f t="shared" si="23"/>
        <v>0</v>
      </c>
      <c r="G203" s="31">
        <f t="shared" si="23"/>
        <v>349546.28</v>
      </c>
      <c r="H203" s="31">
        <f t="shared" si="23"/>
        <v>676751.53000000026</v>
      </c>
      <c r="I203" s="31">
        <f t="shared" si="23"/>
        <v>1159004.9299999997</v>
      </c>
      <c r="J203" s="31">
        <f t="shared" si="23"/>
        <v>0</v>
      </c>
      <c r="K203" s="31">
        <f t="shared" si="23"/>
        <v>3485454.3799999952</v>
      </c>
      <c r="L203" s="31">
        <f t="shared" si="23"/>
        <v>0</v>
      </c>
      <c r="M203" s="31">
        <f t="shared" si="23"/>
        <v>0</v>
      </c>
      <c r="N203" s="31">
        <f t="shared" si="23"/>
        <v>0</v>
      </c>
      <c r="O203" s="31">
        <f t="shared" si="23"/>
        <v>0</v>
      </c>
      <c r="P203" s="31">
        <f t="shared" si="23"/>
        <v>0</v>
      </c>
      <c r="Q203" s="31">
        <f t="shared" si="23"/>
        <v>1023757.0300000003</v>
      </c>
      <c r="R203" s="31">
        <f t="shared" si="23"/>
        <v>0</v>
      </c>
      <c r="S203" s="31">
        <f t="shared" si="23"/>
        <v>6941362.2599999998</v>
      </c>
      <c r="T203" s="31">
        <f t="shared" si="23"/>
        <v>8388571.2599999979</v>
      </c>
      <c r="U203" s="31">
        <f t="shared" si="23"/>
        <v>0</v>
      </c>
      <c r="V203" s="31">
        <f t="shared" si="23"/>
        <v>0</v>
      </c>
      <c r="W203" s="31">
        <f t="shared" si="23"/>
        <v>0</v>
      </c>
      <c r="X203" s="31">
        <f t="shared" si="23"/>
        <v>547419.63999999966</v>
      </c>
      <c r="Y203" s="31">
        <f t="shared" si="23"/>
        <v>0</v>
      </c>
      <c r="Z203" s="31">
        <f t="shared" si="23"/>
        <v>0</v>
      </c>
      <c r="AA203" s="31">
        <f t="shared" si="23"/>
        <v>0</v>
      </c>
      <c r="AB203" s="31">
        <f t="shared" si="23"/>
        <v>0</v>
      </c>
      <c r="AC203" s="31">
        <f t="shared" si="23"/>
        <v>0</v>
      </c>
      <c r="AD203" s="31">
        <f t="shared" si="23"/>
        <v>0</v>
      </c>
    </row>
    <row r="204" spans="2:30" s="19" customFormat="1" ht="19.5" customHeight="1" thickTop="1">
      <c r="C204" s="6"/>
      <c r="D204" s="23"/>
      <c r="E204" s="23"/>
      <c r="F204" s="23"/>
      <c r="G204" s="23"/>
      <c r="H204" s="23"/>
      <c r="J204" s="20"/>
    </row>
    <row r="205" spans="2:30" ht="19.5" customHeight="1">
      <c r="C205" s="6" t="s">
        <v>91</v>
      </c>
      <c r="D205" s="10"/>
      <c r="E205" s="10"/>
      <c r="F205" s="10"/>
      <c r="G205" s="10"/>
      <c r="H205" s="10"/>
    </row>
    <row r="206" spans="2:30" ht="17.100000000000001" customHeight="1">
      <c r="C206" s="32" t="s">
        <v>92</v>
      </c>
      <c r="D206" s="23">
        <f>SUM(E206:AD206)</f>
        <v>0</v>
      </c>
      <c r="E206" s="16"/>
      <c r="F206" s="16"/>
      <c r="G206" s="16"/>
      <c r="H206" s="16"/>
      <c r="J206" s="17"/>
    </row>
    <row r="207" spans="2:30" ht="17.100000000000001" customHeight="1">
      <c r="C207" s="32" t="s">
        <v>93</v>
      </c>
      <c r="D207" s="23">
        <f t="shared" ref="D207:D211" si="24">SUM(E207:AD207)</f>
        <v>0</v>
      </c>
      <c r="E207" s="16"/>
      <c r="F207" s="16"/>
      <c r="G207" s="16"/>
      <c r="H207" s="16"/>
      <c r="J207" s="17"/>
    </row>
    <row r="208" spans="2:30" ht="17.100000000000001" customHeight="1">
      <c r="C208" s="32" t="s">
        <v>94</v>
      </c>
      <c r="D208" s="23">
        <f t="shared" si="24"/>
        <v>0</v>
      </c>
      <c r="E208" s="16"/>
      <c r="F208" s="16"/>
      <c r="G208" s="16"/>
      <c r="H208" s="16"/>
      <c r="J208" s="17"/>
    </row>
    <row r="209" spans="3:30" ht="17.100000000000001" customHeight="1">
      <c r="C209" s="32" t="s">
        <v>95</v>
      </c>
      <c r="D209" s="23">
        <f t="shared" si="24"/>
        <v>0</v>
      </c>
      <c r="E209" s="16"/>
      <c r="F209" s="16"/>
      <c r="G209" s="16"/>
      <c r="H209" s="16"/>
      <c r="I209" s="17"/>
      <c r="J209" s="17"/>
    </row>
    <row r="210" spans="3:30" ht="17.100000000000001" customHeight="1">
      <c r="C210" s="32" t="s">
        <v>96</v>
      </c>
      <c r="D210" s="23">
        <f t="shared" si="24"/>
        <v>0</v>
      </c>
      <c r="E210" s="16"/>
      <c r="F210" s="16"/>
      <c r="G210" s="16"/>
      <c r="H210" s="16"/>
      <c r="J210" s="17"/>
    </row>
    <row r="211" spans="3:30" ht="17.100000000000001" customHeight="1">
      <c r="C211" s="27" t="s">
        <v>97</v>
      </c>
      <c r="D211" s="23">
        <f t="shared" si="24"/>
        <v>0</v>
      </c>
      <c r="E211" s="16"/>
      <c r="F211" s="16"/>
      <c r="G211" s="16"/>
      <c r="H211" s="16"/>
      <c r="J211" s="17"/>
    </row>
    <row r="212" spans="3:30" ht="29.25" customHeight="1">
      <c r="C212" s="27" t="s">
        <v>98</v>
      </c>
      <c r="D212" s="23">
        <f>SUM(E212:AD212)</f>
        <v>0</v>
      </c>
      <c r="E212" s="16">
        <f>SUM(E213:E215)</f>
        <v>0</v>
      </c>
      <c r="F212" s="16">
        <f>SUM(F213:F215)</f>
        <v>0</v>
      </c>
      <c r="G212" s="16">
        <f>SUM(G213:G215)</f>
        <v>0</v>
      </c>
      <c r="H212" s="16">
        <f>SUM(H213:H215)</f>
        <v>0</v>
      </c>
      <c r="J212" s="17"/>
    </row>
    <row r="213" spans="3:30" ht="17.100000000000001" customHeight="1">
      <c r="C213" s="33" t="s">
        <v>99</v>
      </c>
      <c r="D213" s="23">
        <f t="shared" ref="D213:D215" si="25">SUM(E213:H213)</f>
        <v>0</v>
      </c>
      <c r="E213" s="16"/>
      <c r="F213" s="16"/>
      <c r="G213" s="16"/>
      <c r="H213" s="16"/>
      <c r="J213" s="17"/>
    </row>
    <row r="214" spans="3:30" ht="17.100000000000001" customHeight="1">
      <c r="C214" s="33" t="s">
        <v>100</v>
      </c>
      <c r="D214" s="23">
        <f t="shared" si="25"/>
        <v>0</v>
      </c>
      <c r="E214" s="16"/>
      <c r="F214" s="16"/>
      <c r="G214" s="16"/>
      <c r="H214" s="16"/>
      <c r="J214" s="17"/>
    </row>
    <row r="215" spans="3:30" ht="17.100000000000001" customHeight="1">
      <c r="C215" s="33" t="s">
        <v>101</v>
      </c>
      <c r="D215" s="23">
        <f t="shared" si="25"/>
        <v>0</v>
      </c>
      <c r="E215" s="16"/>
      <c r="F215" s="16"/>
      <c r="G215" s="16"/>
      <c r="H215" s="16"/>
      <c r="J215" s="17"/>
    </row>
    <row r="216" spans="3:30" ht="33" customHeight="1" thickBot="1">
      <c r="C216" s="34" t="s">
        <v>102</v>
      </c>
      <c r="D216" s="31">
        <f>SUM(D206:D212)</f>
        <v>0</v>
      </c>
      <c r="E216" s="31">
        <f>SUM(E206:E212)</f>
        <v>0</v>
      </c>
      <c r="F216" s="31">
        <f>SUM(F206:F212)</f>
        <v>0</v>
      </c>
      <c r="G216" s="31">
        <f>SUM(G206:G212)</f>
        <v>0</v>
      </c>
      <c r="H216" s="31">
        <f>SUM(H206:H212)</f>
        <v>0</v>
      </c>
      <c r="I216" s="31">
        <f t="shared" ref="I216:AD216" si="26">SUM(I206:I212)</f>
        <v>0</v>
      </c>
      <c r="J216" s="31">
        <f t="shared" si="26"/>
        <v>0</v>
      </c>
      <c r="K216" s="31">
        <f t="shared" si="26"/>
        <v>0</v>
      </c>
      <c r="L216" s="31">
        <f t="shared" si="26"/>
        <v>0</v>
      </c>
      <c r="M216" s="31">
        <f t="shared" si="26"/>
        <v>0</v>
      </c>
      <c r="N216" s="31">
        <f t="shared" si="26"/>
        <v>0</v>
      </c>
      <c r="O216" s="31">
        <f t="shared" si="26"/>
        <v>0</v>
      </c>
      <c r="P216" s="31">
        <f t="shared" si="26"/>
        <v>0</v>
      </c>
      <c r="Q216" s="31">
        <f t="shared" si="26"/>
        <v>0</v>
      </c>
      <c r="R216" s="31">
        <f t="shared" si="26"/>
        <v>0</v>
      </c>
      <c r="S216" s="31">
        <f t="shared" si="26"/>
        <v>0</v>
      </c>
      <c r="T216" s="31">
        <f t="shared" si="26"/>
        <v>0</v>
      </c>
      <c r="U216" s="31">
        <f t="shared" si="26"/>
        <v>0</v>
      </c>
      <c r="V216" s="31">
        <f t="shared" si="26"/>
        <v>0</v>
      </c>
      <c r="W216" s="31">
        <f t="shared" si="26"/>
        <v>0</v>
      </c>
      <c r="X216" s="31">
        <f t="shared" si="26"/>
        <v>0</v>
      </c>
      <c r="Y216" s="31">
        <f t="shared" si="26"/>
        <v>0</v>
      </c>
      <c r="Z216" s="31">
        <f t="shared" si="26"/>
        <v>0</v>
      </c>
      <c r="AA216" s="31">
        <f t="shared" si="26"/>
        <v>0</v>
      </c>
      <c r="AB216" s="31">
        <f t="shared" si="26"/>
        <v>0</v>
      </c>
      <c r="AC216" s="31">
        <f t="shared" si="26"/>
        <v>0</v>
      </c>
      <c r="AD216" s="31">
        <f t="shared" si="26"/>
        <v>0</v>
      </c>
    </row>
    <row r="217" spans="3:30" ht="18.75" customHeight="1" thickTop="1">
      <c r="C217" s="35" t="s">
        <v>103</v>
      </c>
      <c r="D217" s="36">
        <f>SUM(D209:D212)</f>
        <v>0</v>
      </c>
      <c r="E217" s="36">
        <f>SUM(E209:E212)</f>
        <v>0</v>
      </c>
      <c r="F217" s="36">
        <f>SUM(F209:F212)</f>
        <v>0</v>
      </c>
      <c r="G217" s="36">
        <f>SUM(G209:G212)</f>
        <v>0</v>
      </c>
      <c r="H217" s="36">
        <f>SUM(H209:H212)</f>
        <v>0</v>
      </c>
      <c r="I217" s="36">
        <f t="shared" ref="I217:AD217" si="27">SUM(I209:I212)</f>
        <v>0</v>
      </c>
      <c r="J217" s="36">
        <f t="shared" si="27"/>
        <v>0</v>
      </c>
      <c r="K217" s="36">
        <f t="shared" si="27"/>
        <v>0</v>
      </c>
      <c r="L217" s="36">
        <f t="shared" si="27"/>
        <v>0</v>
      </c>
      <c r="M217" s="36">
        <f t="shared" si="27"/>
        <v>0</v>
      </c>
      <c r="N217" s="36">
        <f t="shared" si="27"/>
        <v>0</v>
      </c>
      <c r="O217" s="36">
        <f t="shared" si="27"/>
        <v>0</v>
      </c>
      <c r="P217" s="36">
        <f t="shared" si="27"/>
        <v>0</v>
      </c>
      <c r="Q217" s="36">
        <f t="shared" si="27"/>
        <v>0</v>
      </c>
      <c r="R217" s="36">
        <f t="shared" si="27"/>
        <v>0</v>
      </c>
      <c r="S217" s="36">
        <f t="shared" si="27"/>
        <v>0</v>
      </c>
      <c r="T217" s="36">
        <f t="shared" si="27"/>
        <v>0</v>
      </c>
      <c r="U217" s="36">
        <f t="shared" si="27"/>
        <v>0</v>
      </c>
      <c r="V217" s="36">
        <f t="shared" si="27"/>
        <v>0</v>
      </c>
      <c r="W217" s="36">
        <f t="shared" si="27"/>
        <v>0</v>
      </c>
      <c r="X217" s="36">
        <f t="shared" si="27"/>
        <v>0</v>
      </c>
      <c r="Y217" s="36">
        <f t="shared" si="27"/>
        <v>0</v>
      </c>
      <c r="Z217" s="36">
        <f t="shared" si="27"/>
        <v>0</v>
      </c>
      <c r="AA217" s="36">
        <f t="shared" si="27"/>
        <v>0</v>
      </c>
      <c r="AB217" s="36">
        <f t="shared" si="27"/>
        <v>0</v>
      </c>
      <c r="AC217" s="36">
        <f t="shared" si="27"/>
        <v>0</v>
      </c>
      <c r="AD217" s="36">
        <f t="shared" si="27"/>
        <v>0</v>
      </c>
    </row>
    <row r="218" spans="3:30" ht="18" customHeight="1">
      <c r="C218" s="37" t="s">
        <v>104</v>
      </c>
      <c r="D218" s="38" t="e">
        <f>D217/D216</f>
        <v>#DIV/0!</v>
      </c>
      <c r="E218" s="38" t="e">
        <f>E217/E216</f>
        <v>#DIV/0!</v>
      </c>
      <c r="F218" s="38" t="e">
        <f>F217/F216</f>
        <v>#DIV/0!</v>
      </c>
      <c r="G218" s="38" t="e">
        <f>G217/G216</f>
        <v>#DIV/0!</v>
      </c>
      <c r="H218" s="38" t="e">
        <f>H217/H216</f>
        <v>#DIV/0!</v>
      </c>
      <c r="I218" s="38" t="e">
        <f t="shared" ref="I218:AD218" si="28">I217/I216</f>
        <v>#DIV/0!</v>
      </c>
      <c r="J218" s="38" t="e">
        <f t="shared" si="28"/>
        <v>#DIV/0!</v>
      </c>
      <c r="K218" s="38" t="e">
        <f t="shared" si="28"/>
        <v>#DIV/0!</v>
      </c>
      <c r="L218" s="38" t="e">
        <f t="shared" si="28"/>
        <v>#DIV/0!</v>
      </c>
      <c r="M218" s="38" t="e">
        <f t="shared" si="28"/>
        <v>#DIV/0!</v>
      </c>
      <c r="N218" s="38" t="e">
        <f t="shared" si="28"/>
        <v>#DIV/0!</v>
      </c>
      <c r="O218" s="38" t="e">
        <f t="shared" si="28"/>
        <v>#DIV/0!</v>
      </c>
      <c r="P218" s="38" t="e">
        <f t="shared" si="28"/>
        <v>#DIV/0!</v>
      </c>
      <c r="Q218" s="38" t="e">
        <f t="shared" si="28"/>
        <v>#DIV/0!</v>
      </c>
      <c r="R218" s="38" t="e">
        <f t="shared" si="28"/>
        <v>#DIV/0!</v>
      </c>
      <c r="S218" s="38" t="e">
        <f t="shared" si="28"/>
        <v>#DIV/0!</v>
      </c>
      <c r="T218" s="38" t="e">
        <f t="shared" si="28"/>
        <v>#DIV/0!</v>
      </c>
      <c r="U218" s="38" t="e">
        <f t="shared" si="28"/>
        <v>#DIV/0!</v>
      </c>
      <c r="V218" s="38" t="e">
        <f t="shared" si="28"/>
        <v>#DIV/0!</v>
      </c>
      <c r="W218" s="38" t="e">
        <f t="shared" si="28"/>
        <v>#DIV/0!</v>
      </c>
      <c r="X218" s="38" t="e">
        <f t="shared" si="28"/>
        <v>#DIV/0!</v>
      </c>
      <c r="Y218" s="38" t="e">
        <f t="shared" si="28"/>
        <v>#DIV/0!</v>
      </c>
      <c r="Z218" s="38" t="e">
        <f t="shared" si="28"/>
        <v>#DIV/0!</v>
      </c>
      <c r="AA218" s="38" t="e">
        <f t="shared" si="28"/>
        <v>#DIV/0!</v>
      </c>
      <c r="AB218" s="38" t="e">
        <f t="shared" si="28"/>
        <v>#DIV/0!</v>
      </c>
      <c r="AC218" s="38" t="e">
        <f t="shared" si="28"/>
        <v>#DIV/0!</v>
      </c>
      <c r="AD218" s="38" t="e">
        <f t="shared" si="28"/>
        <v>#DIV/0!</v>
      </c>
    </row>
    <row r="219" spans="3:30">
      <c r="C219" s="39"/>
      <c r="D219" s="23"/>
      <c r="E219" s="16"/>
      <c r="F219" s="16"/>
      <c r="G219" s="16"/>
      <c r="H219" s="16"/>
      <c r="I219" s="40"/>
      <c r="J219" s="17"/>
    </row>
    <row r="220" spans="3:30">
      <c r="C220" s="39"/>
      <c r="D220" s="23"/>
      <c r="E220" s="16"/>
      <c r="F220" s="16"/>
      <c r="G220" s="16"/>
      <c r="H220" s="16"/>
      <c r="I220" s="40"/>
      <c r="J220" s="17"/>
    </row>
    <row r="221" spans="3:30">
      <c r="C221" s="39"/>
      <c r="D221" s="23"/>
      <c r="E221" s="16"/>
      <c r="F221" s="16"/>
      <c r="G221" s="16"/>
      <c r="H221" s="16"/>
      <c r="I221" s="40"/>
      <c r="J221" s="17"/>
    </row>
    <row r="222" spans="3:30">
      <c r="C222" s="39"/>
      <c r="D222" s="23"/>
      <c r="E222" s="16"/>
      <c r="F222" s="16"/>
      <c r="G222" s="16"/>
      <c r="H222" s="16"/>
      <c r="I222" s="40"/>
    </row>
    <row r="223" spans="3:30" ht="15">
      <c r="C223" s="41"/>
      <c r="D223" s="23"/>
      <c r="E223" s="16"/>
      <c r="F223" s="16"/>
      <c r="G223" s="16"/>
      <c r="H223" s="16"/>
      <c r="I223" s="40"/>
      <c r="J223" s="17"/>
    </row>
    <row r="224" spans="3:30">
      <c r="C224" s="39"/>
      <c r="D224" s="42"/>
      <c r="E224" s="12"/>
      <c r="F224" s="12"/>
      <c r="G224" s="12"/>
      <c r="H224" s="12"/>
      <c r="I224" s="40"/>
    </row>
    <row r="225" spans="3:9">
      <c r="C225" s="39"/>
      <c r="D225" s="42"/>
      <c r="E225" s="12"/>
      <c r="F225" s="12"/>
      <c r="G225" s="12"/>
      <c r="H225" s="12"/>
      <c r="I225" s="40"/>
    </row>
    <row r="226" spans="3:9" ht="32.25" customHeight="1">
      <c r="C226" s="41"/>
      <c r="D226" s="42"/>
      <c r="E226" s="12"/>
      <c r="F226" s="12"/>
      <c r="G226" s="12"/>
      <c r="H226" s="12"/>
      <c r="I226" s="40"/>
    </row>
    <row r="227" spans="3:9">
      <c r="C227" s="39"/>
      <c r="D227" s="42"/>
      <c r="E227" s="12"/>
      <c r="F227" s="12"/>
      <c r="G227" s="12"/>
      <c r="H227" s="12"/>
      <c r="I227" s="40"/>
    </row>
    <row r="228" spans="3:9" ht="48" customHeight="1">
      <c r="C228" s="41"/>
      <c r="D228" s="42"/>
      <c r="E228" s="12"/>
      <c r="F228" s="12"/>
      <c r="G228" s="12"/>
      <c r="H228" s="12"/>
      <c r="I228" s="40"/>
    </row>
    <row r="229" spans="3:9" ht="15">
      <c r="C229" s="41"/>
      <c r="D229" s="42"/>
      <c r="E229" s="12"/>
      <c r="F229" s="12"/>
      <c r="G229" s="12"/>
      <c r="H229" s="12"/>
      <c r="I229" s="40"/>
    </row>
    <row r="230" spans="3:9">
      <c r="C230" s="39"/>
      <c r="D230" s="42"/>
      <c r="E230" s="12"/>
      <c r="F230" s="12"/>
      <c r="G230" s="12"/>
      <c r="H230" s="12"/>
      <c r="I230" s="40"/>
    </row>
    <row r="231" spans="3:9">
      <c r="C231" s="39"/>
      <c r="D231" s="42"/>
      <c r="E231" s="12"/>
      <c r="F231" s="12"/>
      <c r="G231" s="12"/>
      <c r="H231" s="12"/>
      <c r="I231" s="40"/>
    </row>
    <row r="232" spans="3:9">
      <c r="C232" s="39"/>
      <c r="D232" s="42"/>
      <c r="E232" s="12"/>
      <c r="F232" s="12"/>
      <c r="G232" s="12"/>
      <c r="H232" s="12"/>
      <c r="I232" s="40"/>
    </row>
    <row r="233" spans="3:9" ht="18" customHeight="1">
      <c r="C233" s="39"/>
      <c r="D233" s="42"/>
      <c r="E233" s="12"/>
      <c r="F233" s="12"/>
      <c r="G233" s="12"/>
      <c r="H233" s="12"/>
      <c r="I233" s="40"/>
    </row>
    <row r="234" spans="3:9">
      <c r="C234" s="39"/>
      <c r="D234" s="42"/>
      <c r="E234" s="12"/>
      <c r="F234" s="12"/>
      <c r="G234" s="12"/>
      <c r="H234" s="12"/>
      <c r="I234" s="40"/>
    </row>
    <row r="235" spans="3:9">
      <c r="C235" s="39"/>
      <c r="D235" s="42"/>
      <c r="E235" s="12"/>
      <c r="F235" s="12"/>
      <c r="G235" s="12"/>
      <c r="H235" s="12"/>
      <c r="I235" s="40"/>
    </row>
    <row r="236" spans="3:9">
      <c r="C236" s="39"/>
      <c r="D236" s="42"/>
      <c r="E236" s="12"/>
      <c r="F236" s="12"/>
      <c r="G236" s="12"/>
      <c r="H236" s="12"/>
      <c r="I236" s="40"/>
    </row>
    <row r="237" spans="3:9">
      <c r="C237" s="39"/>
      <c r="D237" s="42"/>
      <c r="E237" s="12"/>
      <c r="F237" s="12"/>
      <c r="G237" s="12"/>
      <c r="H237" s="12"/>
      <c r="I237" s="40"/>
    </row>
    <row r="238" spans="3:9">
      <c r="C238" s="39"/>
      <c r="D238" s="42"/>
      <c r="E238" s="12"/>
      <c r="F238" s="12"/>
      <c r="G238" s="12"/>
      <c r="H238" s="12"/>
      <c r="I238" s="40"/>
    </row>
    <row r="239" spans="3:9">
      <c r="C239" s="39"/>
      <c r="D239" s="42"/>
      <c r="E239" s="12"/>
      <c r="F239" s="12"/>
      <c r="G239" s="12"/>
      <c r="H239" s="12"/>
      <c r="I239" s="40"/>
    </row>
    <row r="240" spans="3:9">
      <c r="C240" s="39"/>
      <c r="D240" s="42"/>
      <c r="E240" s="12"/>
      <c r="F240" s="12"/>
      <c r="G240" s="12"/>
      <c r="H240" s="12"/>
      <c r="I240" s="40"/>
    </row>
    <row r="241" spans="3:9">
      <c r="C241" s="39"/>
      <c r="D241" s="42"/>
      <c r="E241" s="12"/>
      <c r="F241" s="12"/>
      <c r="G241" s="12"/>
      <c r="H241" s="12"/>
      <c r="I241" s="40"/>
    </row>
    <row r="242" spans="3:9">
      <c r="C242" s="39"/>
      <c r="D242" s="42"/>
      <c r="E242" s="12"/>
      <c r="F242" s="12"/>
      <c r="G242" s="12"/>
      <c r="H242" s="12"/>
      <c r="I242" s="40"/>
    </row>
    <row r="243" spans="3:9">
      <c r="C243" s="39"/>
      <c r="D243" s="42"/>
      <c r="E243" s="12"/>
      <c r="F243" s="12"/>
      <c r="G243" s="12"/>
      <c r="H243" s="12"/>
      <c r="I243" s="40"/>
    </row>
    <row r="244" spans="3:9">
      <c r="C244" s="39"/>
      <c r="D244" s="42"/>
      <c r="E244" s="12"/>
      <c r="F244" s="12"/>
      <c r="G244" s="12"/>
      <c r="H244" s="12"/>
      <c r="I244" s="40"/>
    </row>
    <row r="245" spans="3:9">
      <c r="C245" s="39"/>
      <c r="D245" s="42"/>
      <c r="E245" s="12"/>
      <c r="F245" s="12"/>
      <c r="G245" s="12"/>
      <c r="H245" s="12"/>
      <c r="I245" s="40"/>
    </row>
    <row r="246" spans="3:9">
      <c r="C246" s="39"/>
      <c r="D246" s="42"/>
      <c r="E246" s="12"/>
      <c r="F246" s="12"/>
      <c r="G246" s="12"/>
      <c r="H246" s="12"/>
      <c r="I246" s="40"/>
    </row>
    <row r="247" spans="3:9">
      <c r="C247" s="39"/>
      <c r="D247" s="42"/>
      <c r="E247" s="12"/>
      <c r="F247" s="12"/>
      <c r="G247" s="12"/>
      <c r="H247" s="12"/>
      <c r="I247" s="40"/>
    </row>
    <row r="248" spans="3:9">
      <c r="C248" s="39"/>
      <c r="D248" s="42"/>
      <c r="E248" s="12"/>
      <c r="F248" s="12"/>
      <c r="G248" s="12"/>
      <c r="H248" s="12"/>
      <c r="I248" s="40"/>
    </row>
    <row r="249" spans="3:9">
      <c r="C249" s="39"/>
      <c r="D249" s="42"/>
      <c r="E249" s="12"/>
      <c r="F249" s="12"/>
      <c r="G249" s="12"/>
      <c r="H249" s="12"/>
      <c r="I249" s="40"/>
    </row>
    <row r="250" spans="3:9">
      <c r="C250" s="39"/>
      <c r="D250" s="42"/>
      <c r="E250" s="12"/>
      <c r="F250" s="12"/>
      <c r="G250" s="12"/>
      <c r="H250" s="12"/>
      <c r="I250" s="40"/>
    </row>
    <row r="251" spans="3:9">
      <c r="C251" s="39"/>
      <c r="D251" s="42"/>
      <c r="E251" s="12"/>
      <c r="F251" s="12"/>
      <c r="G251" s="12"/>
      <c r="H251" s="12"/>
      <c r="I251" s="40"/>
    </row>
    <row r="252" spans="3:9">
      <c r="C252" s="39"/>
      <c r="D252" s="42"/>
      <c r="E252" s="12"/>
      <c r="F252" s="12"/>
      <c r="G252" s="12"/>
      <c r="H252" s="12"/>
      <c r="I252" s="40"/>
    </row>
    <row r="253" spans="3:9">
      <c r="C253" s="39"/>
      <c r="D253" s="42"/>
      <c r="E253" s="12"/>
      <c r="F253" s="12"/>
      <c r="G253" s="12"/>
      <c r="H253" s="12"/>
      <c r="I253" s="40"/>
    </row>
  </sheetData>
  <mergeCells count="8">
    <mergeCell ref="C22:H22"/>
    <mergeCell ref="C194:H194"/>
    <mergeCell ref="C2:H2"/>
    <mergeCell ref="C3:H3"/>
    <mergeCell ref="C4:D4"/>
    <mergeCell ref="C7:H7"/>
    <mergeCell ref="C14:H14"/>
    <mergeCell ref="C16:H16"/>
  </mergeCells>
  <pageMargins left="0" right="0" top="0.2" bottom="0" header="0.2" footer="0.17"/>
  <pageSetup paperSize="5" scale="43" fitToWidth="2" orientation="landscape" r:id="rId1"/>
  <colBreaks count="1" manualBreakCount="1">
    <brk id="17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ROPS 4 Estimates</vt:lpstr>
      <vt:lpstr>'ROPS 4 Estimates'!Print_Area</vt:lpstr>
      <vt:lpstr>'ROPS 4 Estimates'!Print_Titles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Schwenk (C9412)</dc:creator>
  <cp:lastModifiedBy>Ashley Schwenk (C9412)</cp:lastModifiedBy>
  <dcterms:created xsi:type="dcterms:W3CDTF">2013-03-29T15:50:30Z</dcterms:created>
  <dcterms:modified xsi:type="dcterms:W3CDTF">2013-04-03T19:00:40Z</dcterms:modified>
</cp:coreProperties>
</file>